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povaNN\Desktop\Инвестционная программа\2018-исполнение ИП\2019\отчет по 320\Новая папка\Ежеквартальный\2 квартал 2019\D0809_1178617024948_86\"/>
    </mc:Choice>
  </mc:AlternateContent>
  <bookViews>
    <workbookView xWindow="0" yWindow="0" windowWidth="28800" windowHeight="12045"/>
  </bookViews>
  <sheets>
    <sheet name="12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9" i="1" l="1"/>
  <c r="M68" i="1"/>
  <c r="M155" i="1"/>
  <c r="U217" i="1" l="1"/>
  <c r="U22" i="1"/>
  <c r="U21" i="1"/>
  <c r="T217" i="1"/>
  <c r="T155" i="1"/>
  <c r="U155" i="1" s="1"/>
  <c r="T148" i="1"/>
  <c r="T83" i="1"/>
  <c r="T82" i="1"/>
  <c r="T76" i="1"/>
  <c r="T73" i="1"/>
  <c r="T69" i="1"/>
  <c r="T68" i="1"/>
  <c r="T65" i="1"/>
  <c r="T64" i="1"/>
  <c r="T63" i="1"/>
  <c r="T62" i="1"/>
  <c r="T60" i="1"/>
  <c r="T58" i="1"/>
  <c r="T54" i="1"/>
  <c r="T53" i="1"/>
  <c r="T52" i="1"/>
  <c r="S8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4" i="1"/>
  <c r="S153" i="1"/>
  <c r="S152" i="1"/>
  <c r="S151" i="1"/>
  <c r="S150" i="1"/>
  <c r="S149" i="1"/>
  <c r="S148" i="1"/>
  <c r="S147" i="1"/>
  <c r="S146" i="1"/>
  <c r="S145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89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47" i="1"/>
  <c r="K144" i="1"/>
  <c r="K20" i="1" s="1"/>
  <c r="K46" i="1"/>
  <c r="K45" i="1" s="1"/>
  <c r="K44" i="1" s="1"/>
  <c r="M46" i="1"/>
  <c r="T46" i="1" s="1"/>
  <c r="M88" i="1"/>
  <c r="I88" i="1"/>
  <c r="M144" i="1"/>
  <c r="T144" i="1" s="1"/>
  <c r="U144" i="1" s="1"/>
  <c r="I217" i="1"/>
  <c r="M217" i="1"/>
  <c r="I155" i="1"/>
  <c r="I144" i="1" s="1"/>
  <c r="I20" i="1" s="1"/>
  <c r="K155" i="1"/>
  <c r="I83" i="1"/>
  <c r="I76" i="1"/>
  <c r="M76" i="1"/>
  <c r="I69" i="1"/>
  <c r="I68" i="1"/>
  <c r="I46" i="1" s="1"/>
  <c r="I45" i="1" s="1"/>
  <c r="I44" i="1" s="1"/>
  <c r="I62" i="1"/>
  <c r="M62" i="1"/>
  <c r="M45" i="1" l="1"/>
  <c r="S68" i="1"/>
  <c r="S46" i="1" s="1"/>
  <c r="S45" i="1" s="1"/>
  <c r="S44" i="1" s="1"/>
  <c r="S18" i="1" s="1"/>
  <c r="M20" i="1"/>
  <c r="T20" i="1" s="1"/>
  <c r="U20" i="1" s="1"/>
  <c r="S155" i="1"/>
  <c r="S144" i="1" s="1"/>
  <c r="S20" i="1" s="1"/>
  <c r="K18" i="1"/>
  <c r="K16" i="1" s="1"/>
  <c r="K23" i="1"/>
  <c r="I23" i="1"/>
  <c r="I18" i="1"/>
  <c r="I16" i="1" s="1"/>
  <c r="M44" i="1" l="1"/>
  <c r="T45" i="1"/>
  <c r="S23" i="1"/>
  <c r="S16" i="1"/>
  <c r="T44" i="1" l="1"/>
  <c r="M23" i="1"/>
  <c r="T23" i="1" s="1"/>
  <c r="U23" i="1" s="1"/>
  <c r="M18" i="1"/>
  <c r="T18" i="1" l="1"/>
  <c r="M16" i="1"/>
  <c r="T16" i="1" s="1"/>
  <c r="U16" i="1" s="1"/>
</calcChain>
</file>

<file path=xl/sharedStrings.xml><?xml version="1.0" encoding="utf-8"?>
<sst xmlns="http://schemas.openxmlformats.org/spreadsheetml/2006/main" count="1636" uniqueCount="582">
  <si>
    <t>Приложение №12</t>
  </si>
  <si>
    <t>к приказу Минэнерго России</t>
  </si>
  <si>
    <t>от "25" апреля 2018 г. №320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</si>
  <si>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</si>
  <si>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</si>
  <si>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</si>
  <si>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</si>
  <si>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Остаток освоения капитальных вложений на конец отчетного периода, млн. рублей (без НДС)
</t>
  </si>
  <si>
    <t xml:space="preserve">Отклонение от плана освоения по итогам отчетного периода
</t>
  </si>
  <si>
    <t>Причины отклонения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</si>
  <si>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</si>
  <si>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</si>
  <si>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</si>
  <si>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</si>
  <si>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</si>
  <si>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</si>
  <si>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</si>
  <si>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</si>
  <si>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</si>
  <si>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 xml:space="preserve">млн. рублей (без НДС)
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</si>
  <si>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</si>
  <si>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</si>
  <si>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</si>
  <si>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</si>
  <si>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</si>
  <si>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</si>
  <si>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</si>
  <si>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</si>
  <si>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</si>
  <si>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</si>
  <si>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</si>
  <si>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</si>
  <si>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</si>
  <si>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</si>
  <si>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</si>
  <si>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</si>
  <si>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</si>
  <si>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</si>
  <si>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Ханты-Мансийский автономный округ - Югра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</si>
  <si>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</si>
  <si>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</si>
  <si>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</si>
  <si>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</si>
  <si>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</si>
  <si>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</si>
  <si>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</si>
  <si>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</si>
  <si>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</si>
  <si>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</si>
  <si>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</si>
  <si>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</si>
  <si>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</si>
  <si>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</si>
  <si>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</si>
  <si>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</si>
  <si>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</si>
  <si>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</si>
  <si>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</si>
  <si>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</si>
  <si>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</si>
  <si>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</si>
  <si>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</si>
  <si>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</si>
  <si>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</si>
  <si>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</si>
  <si>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</si>
  <si>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</si>
  <si>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</si>
  <si>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</si>
  <si>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</si>
  <si>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</si>
  <si>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</si>
  <si>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</si>
  <si>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</si>
  <si>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</si>
  <si>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</si>
  <si>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</si>
  <si>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</si>
  <si>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</si>
  <si>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</si>
  <si>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</si>
  <si>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</si>
  <si>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</si>
  <si>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</si>
  <si>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</si>
  <si>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</si>
  <si>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</si>
  <si>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</si>
  <si>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</si>
  <si>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</si>
  <si>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</si>
  <si>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</si>
  <si>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</si>
  <si>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</si>
  <si>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</si>
  <si>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</si>
  <si>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</si>
  <si>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</si>
  <si>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</si>
  <si>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</si>
  <si>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</si>
  <si>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</si>
  <si>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</si>
  <si>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</si>
  <si>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</si>
  <si>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</si>
  <si>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</si>
  <si>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</si>
  <si>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</si>
  <si>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</si>
  <si>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</si>
  <si>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</si>
  <si>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</si>
  <si>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</si>
  <si>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</si>
  <si>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</si>
  <si>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</si>
  <si>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</si>
  <si>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</si>
  <si>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</si>
  <si>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</si>
  <si>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</si>
  <si>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</si>
  <si>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</si>
  <si>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</si>
  <si>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</si>
  <si>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</si>
  <si>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</si>
  <si>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</si>
  <si>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</si>
  <si>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</si>
  <si>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</si>
  <si>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</si>
  <si>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</si>
  <si>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</si>
  <si>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</si>
  <si>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</si>
  <si>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</si>
  <si>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</si>
  <si>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</si>
  <si>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</si>
  <si>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</si>
  <si>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</si>
  <si>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</si>
  <si>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</si>
  <si>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</si>
  <si>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</si>
  <si>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</si>
  <si>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</si>
  <si>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</si>
  <si>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</si>
  <si>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</si>
  <si>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</si>
  <si>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</si>
  <si>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</si>
  <si>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</si>
  <si>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</si>
  <si>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</si>
  <si>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</si>
  <si>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</si>
  <si>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</si>
  <si>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</si>
  <si>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</si>
  <si>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</si>
  <si>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</si>
  <si>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</si>
  <si>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</si>
  <si>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</si>
  <si>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</si>
  <si>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</si>
  <si>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</si>
  <si>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</si>
  <si>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</si>
  <si>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</si>
  <si>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</si>
  <si>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</si>
  <si>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</si>
  <si>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</si>
  <si>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</si>
  <si>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</si>
  <si>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</si>
  <si>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</si>
  <si>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</si>
  <si>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</si>
  <si>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</si>
  <si>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</si>
  <si>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</si>
  <si>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</si>
  <si>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</si>
  <si>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</si>
  <si>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</si>
  <si>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</si>
  <si>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</si>
  <si>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</si>
  <si>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Утвержденные плановые значения показателей приведены в соответствии с Приказом Департамента жилищно-коммунального комплекса и энергетики Ханты-Мансийского автономного округа - Югры от 19.09.2016 № 110-П 
"Об утверждении скорректированной инвестиционной программы муниципального предприятия "Городские электрические сети" г. Ханты-Мансийск на 2015-2019 годы"</t>
  </si>
  <si>
    <t xml:space="preserve"> Год раскрытия информации: 2019 год</t>
  </si>
  <si>
    <t xml:space="preserve"> Отчет о реализации инвестиционной программы  МП "ХМГЭС"</t>
  </si>
  <si>
    <t>Освоение капитальных вложений 2019 года, млн.руб. (без НДС)</t>
  </si>
  <si>
    <t xml:space="preserve">Фактический объем освоения капитальных вложений на 01.01.2019 года в прогнозных ценах соответствующих лет, млн. рублей (без НДС)
</t>
  </si>
  <si>
    <t>Остаток освоения капитальных вложений на 01.01.2019 года, 
млн рублей (без НДС)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</si>
  <si>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</si>
  <si>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</si>
  <si>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</si>
  <si>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</si>
  <si>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1.1.3.1.1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</si>
  <si>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</si>
  <si>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</si>
  <si>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</si>
  <si>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</si>
  <si>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</si>
  <si>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</si>
  <si>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</si>
  <si>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</si>
  <si>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</si>
  <si>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</si>
  <si>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</si>
  <si>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
числе:</t>
  </si>
  <si>
    <t>Реконструкция ВЛ-0,4 кВ от ТП №2226</t>
  </si>
  <si>
    <t>G_18747937</t>
  </si>
  <si>
    <t>Реконструкция ТП №1103</t>
  </si>
  <si>
    <t>G_16459512</t>
  </si>
  <si>
    <t>Реконструкция ТП №1106</t>
  </si>
  <si>
    <t>G_19629297</t>
  </si>
  <si>
    <t>Реконструкция ТП №1110</t>
  </si>
  <si>
    <t>G_13577690</t>
  </si>
  <si>
    <t>Реконструкция ТП №1302</t>
  </si>
  <si>
    <t>G_13629528</t>
  </si>
  <si>
    <t>Реконструкция ТП №1452</t>
  </si>
  <si>
    <t>G_11594059</t>
  </si>
  <si>
    <t>Реконструкция ТП №2334</t>
  </si>
  <si>
    <t>G_14266011</t>
  </si>
  <si>
    <t>Реконструкция ТП №1543</t>
  </si>
  <si>
    <t>G_13825291</t>
  </si>
  <si>
    <t>Реконструкция ТП №3030</t>
  </si>
  <si>
    <t>G_13672682</t>
  </si>
  <si>
    <t>Реконструкция ТП №172</t>
  </si>
  <si>
    <t>G_18369470</t>
  </si>
  <si>
    <t xml:space="preserve">Реконструкция ТП №1202 </t>
  </si>
  <si>
    <t>G_13011184</t>
  </si>
  <si>
    <t xml:space="preserve">Реконструкция ТП №1412 </t>
  </si>
  <si>
    <t>G_14269364</t>
  </si>
  <si>
    <t xml:space="preserve">Реконструкция ТП №1431 </t>
  </si>
  <si>
    <t>G_19171884</t>
  </si>
  <si>
    <t>Реконструкция ТП №1450</t>
  </si>
  <si>
    <t>G_14404119</t>
  </si>
  <si>
    <t>Реконструкция ТП №2001</t>
  </si>
  <si>
    <t>G_11378268</t>
  </si>
  <si>
    <t>Реконструкция ТП №2013 (Замена на Реконструкция ТП №173)</t>
  </si>
  <si>
    <t>G_19438951</t>
  </si>
  <si>
    <t>Реконструкция ТП №2026</t>
  </si>
  <si>
    <t>G_15334369</t>
  </si>
  <si>
    <t>Реконструкция ТП №2111</t>
  </si>
  <si>
    <t>G_12807235</t>
  </si>
  <si>
    <t xml:space="preserve">Реконструкция ТП №2332 </t>
  </si>
  <si>
    <t>G_10090696</t>
  </si>
  <si>
    <t xml:space="preserve">Реконструкция ТП №2412 </t>
  </si>
  <si>
    <t>G_17630098</t>
  </si>
  <si>
    <t xml:space="preserve">Реконструкция ТП №2502 </t>
  </si>
  <si>
    <t>G_11742104</t>
  </si>
  <si>
    <t>Реконструкция ТП №303 (Замена на Реконструкция ТП №8008)</t>
  </si>
  <si>
    <t>G_10912335</t>
  </si>
  <si>
    <t>Реконструкция ТП №304 (Реконструкция ТП №104)</t>
  </si>
  <si>
    <t>G_19290458</t>
  </si>
  <si>
    <t xml:space="preserve">Реконструкция ТП №3040 </t>
  </si>
  <si>
    <t>G_13629755</t>
  </si>
  <si>
    <t>Реконструкция ТП №3043</t>
  </si>
  <si>
    <t>G_15788698</t>
  </si>
  <si>
    <t>Реконструкция ТП №3046</t>
  </si>
  <si>
    <t>G_10879050</t>
  </si>
  <si>
    <t xml:space="preserve">Реконструкция ТП №4101 </t>
  </si>
  <si>
    <t>G_14316176</t>
  </si>
  <si>
    <t>Реконструкция ТП №1005</t>
  </si>
  <si>
    <t>G_11229402</t>
  </si>
  <si>
    <t xml:space="preserve">Реконструкция ВЛ-10 кВ, СОТ "Движенец", СОТ "Авиатор", СОТ "Геолог", СОТ "Родник". </t>
  </si>
  <si>
    <t>G_14079814</t>
  </si>
  <si>
    <t>Реконструкция сетей ТП-10/0,4 кВ. СОТ "Движенец", СОТ "Авиатор", СОТ "Геолог", СОТ "Родник", СОТ "Строитель"</t>
  </si>
  <si>
    <t>G_14168863</t>
  </si>
  <si>
    <t xml:space="preserve">Реконструкция КЛ-10 кВ. СОТ "Разведчик". </t>
  </si>
  <si>
    <t>G_10408921</t>
  </si>
  <si>
    <t>Реконструкция ТП-10/0,4 кВ. СОТ "Разведчик".</t>
  </si>
  <si>
    <t>G_11050955</t>
  </si>
  <si>
    <t xml:space="preserve">Реконструкция КЛ-10 кВ. СОТ "Витамин". </t>
  </si>
  <si>
    <t>G_13961106</t>
  </si>
  <si>
    <t>Реконструкция ТП-10/0,4 кВ. СОТ "Витамин".</t>
  </si>
  <si>
    <t>G_11681622</t>
  </si>
  <si>
    <t>Реконструкция 2КЛ-0,4 кВ. КНС по ул. Гагарина, 111.</t>
  </si>
  <si>
    <t>G_17448348</t>
  </si>
  <si>
    <t xml:space="preserve">Реконструкция ТП-10/0,4 кВ. КНС по ул. Гагарина, 111. </t>
  </si>
  <si>
    <t>G_18965616</t>
  </si>
  <si>
    <t>Реконструкция ТП-10/0,4 кВ. КНС по ул. К. Маркса. (замена на Строительство 2БКТП по ул. Рознина (№ 4019)</t>
  </si>
  <si>
    <t>G_14718661</t>
  </si>
  <si>
    <t xml:space="preserve">Реконструкция 2КЛ-0,4 кВ. ДНС по ул. Б. Лосева. </t>
  </si>
  <si>
    <t>G_13986471</t>
  </si>
  <si>
    <t xml:space="preserve">Реконструкция 2КЛ-0,4 кВ. КНС №6 по ул.Калинина УВД (ИВС). </t>
  </si>
  <si>
    <t>G_18576256</t>
  </si>
  <si>
    <t xml:space="preserve">Реконструкция 2КЛ-0,4 кВ. КНС №8 по ул.Калинина. </t>
  </si>
  <si>
    <t>G_19441306</t>
  </si>
  <si>
    <t xml:space="preserve">Реконструкция 2КЛ-0,4 кВ. Насосной станции ТП №2012 "Метеостанция". </t>
  </si>
  <si>
    <t>G_19567602</t>
  </si>
  <si>
    <t xml:space="preserve">Оборудование систем телемеханизации на ТП 1101 </t>
  </si>
  <si>
    <t>G_18339507</t>
  </si>
  <si>
    <t>1.2.1.2.2</t>
  </si>
  <si>
    <t>Оборудование систем телемеханизации на ТП 1206</t>
  </si>
  <si>
    <t>G_16185814</t>
  </si>
  <si>
    <t>1.2.1.2.3</t>
  </si>
  <si>
    <t>Оборудование систем телемеханизации на ТП 1210</t>
  </si>
  <si>
    <t>G_18659302</t>
  </si>
  <si>
    <t>1.2.1.2.4</t>
  </si>
  <si>
    <t>Оборудование систем телемеханизации на ТП 1320</t>
  </si>
  <si>
    <t>G_19570402</t>
  </si>
  <si>
    <t>1.2.1.2.5</t>
  </si>
  <si>
    <t>Оборудование систем телемеханизации на ТП 1420</t>
  </si>
  <si>
    <t>G_12698501</t>
  </si>
  <si>
    <t>1.2.1.2.6</t>
  </si>
  <si>
    <t>Оборудование систем телемеханизации на ТП 1451</t>
  </si>
  <si>
    <t>G_14308374</t>
  </si>
  <si>
    <t>1.2.1.2.7</t>
  </si>
  <si>
    <t>Оборудование систем телемеханизации на ТП 1502</t>
  </si>
  <si>
    <t>G_12940210</t>
  </si>
  <si>
    <t>1.2.1.2.8</t>
  </si>
  <si>
    <t>Оборудование систем телемеханизации на ТП 1535</t>
  </si>
  <si>
    <t>G_13664443</t>
  </si>
  <si>
    <t>1.2.1.2.9</t>
  </si>
  <si>
    <t>Оборудование систем телемеханизации на ТП 1541</t>
  </si>
  <si>
    <t>G_16609295</t>
  </si>
  <si>
    <t>1.2.1.2.10</t>
  </si>
  <si>
    <t>Оборудование систем телемеханизации на ТП 205</t>
  </si>
  <si>
    <t>G_15196294</t>
  </si>
  <si>
    <t>1.2.1.2.11</t>
  </si>
  <si>
    <t>Оборудование систем телемеханизации на ТП 2000</t>
  </si>
  <si>
    <t>G_18287600</t>
  </si>
  <si>
    <t>1.2.1.2.12</t>
  </si>
  <si>
    <t>Оборудование систем телемеханизации на ТП 2003</t>
  </si>
  <si>
    <t>G_15540780</t>
  </si>
  <si>
    <t>1.2.1.2.13</t>
  </si>
  <si>
    <t>Оборудование систем телемеханизации на ТП 2031</t>
  </si>
  <si>
    <t>G_10183963</t>
  </si>
  <si>
    <t>1.2.1.2.14</t>
  </si>
  <si>
    <t>Оборудование систем телемеханизации на ТП 2034</t>
  </si>
  <si>
    <t>G_15683617</t>
  </si>
  <si>
    <t>1.2.1.2.15</t>
  </si>
  <si>
    <t>Оборудование систем телемеханизации на ТП 2044</t>
  </si>
  <si>
    <t>G_14234457</t>
  </si>
  <si>
    <t>1.2.1.2.16</t>
  </si>
  <si>
    <t>Оборудование систем телемеханизации на ТП 2054</t>
  </si>
  <si>
    <t>G_14570834</t>
  </si>
  <si>
    <t>1.2.1.2.17</t>
  </si>
  <si>
    <t>Оборудование систем телемеханизации на ТП 2113</t>
  </si>
  <si>
    <t>G_1285827</t>
  </si>
  <si>
    <t>1.2.1.2.18</t>
  </si>
  <si>
    <t>Оборудование систем телемеханизации на ТП 2200</t>
  </si>
  <si>
    <t>G_15658130</t>
  </si>
  <si>
    <t>1.2.1.2.19</t>
  </si>
  <si>
    <t>Оборудование систем телемеханизации на ТП 2201</t>
  </si>
  <si>
    <t>G_12037833</t>
  </si>
  <si>
    <t>1.2.1.2.20</t>
  </si>
  <si>
    <t>Оборудование систем телемеханизации на ТП 2202</t>
  </si>
  <si>
    <t>G_11329793</t>
  </si>
  <si>
    <t>1.2.1.2.21</t>
  </si>
  <si>
    <t>Оборудование систем телемеханизации на ТП 2203</t>
  </si>
  <si>
    <t>G_12884096</t>
  </si>
  <si>
    <t>1.2.1.2.22</t>
  </si>
  <si>
    <t>Оборудование систем телемеханизации на ТП 2210</t>
  </si>
  <si>
    <t>G_14823045</t>
  </si>
  <si>
    <t>1.2.1.2.23</t>
  </si>
  <si>
    <t>Оборудование систем телемеханизации на ТП 2232</t>
  </si>
  <si>
    <t>G_16763162</t>
  </si>
  <si>
    <t>1.2.1.2.24</t>
  </si>
  <si>
    <t>Оборудование систем телемеханизации на ТП 2511</t>
  </si>
  <si>
    <t>G_11714281</t>
  </si>
  <si>
    <t>1.2.1.2.25</t>
  </si>
  <si>
    <t>Оборудование систем телемеханизации на ТП 3010</t>
  </si>
  <si>
    <t>G_16301551</t>
  </si>
  <si>
    <t>1.2.1.2.26</t>
  </si>
  <si>
    <t>Оборудование систем телемеханизации на ТП 3021</t>
  </si>
  <si>
    <t>G_13159492</t>
  </si>
  <si>
    <t>1.2.1.2.27</t>
  </si>
  <si>
    <t>Оборудование систем телемеханизации на ТП 3022</t>
  </si>
  <si>
    <t>G_14434091</t>
  </si>
  <si>
    <t>1.2.1.2.28</t>
  </si>
  <si>
    <t>Оборудование систем телемеханизации на ТП 3045</t>
  </si>
  <si>
    <t>G_17670326</t>
  </si>
  <si>
    <t>1.2.1.2.29</t>
  </si>
  <si>
    <t>Оборудование систем телемеханизации на ТП 3271</t>
  </si>
  <si>
    <t>G_13279813</t>
  </si>
  <si>
    <t>1.2.1.2.30</t>
  </si>
  <si>
    <t>Оборудование систем телемеханизации на ТП 405</t>
  </si>
  <si>
    <t>G_12468295</t>
  </si>
  <si>
    <t>1.2.1.2.31</t>
  </si>
  <si>
    <t>Оборудование систем телемеханизации на ТП 4003</t>
  </si>
  <si>
    <t>G_19671751</t>
  </si>
  <si>
    <t>1.2.1.2.32</t>
  </si>
  <si>
    <t>Оборудование систем телемеханизации на ТП 4005</t>
  </si>
  <si>
    <t>G_14594047</t>
  </si>
  <si>
    <t>1.2.1.2.33</t>
  </si>
  <si>
    <t>Оборудование систем телемеханизации на ТП 4007</t>
  </si>
  <si>
    <t>G_11675283</t>
  </si>
  <si>
    <t>1.2.1.2.34</t>
  </si>
  <si>
    <t>Оборудование систем телемеханизации на ТП 5001</t>
  </si>
  <si>
    <t>G_12213166</t>
  </si>
  <si>
    <t>1.2.1.2.35</t>
  </si>
  <si>
    <t>Оборудование систем телемеханизации на ТП 5002</t>
  </si>
  <si>
    <t>G_17273649</t>
  </si>
  <si>
    <t>1.2.1.2.36</t>
  </si>
  <si>
    <t>Оборудование систем телемеханизации на ТП 5003</t>
  </si>
  <si>
    <t>G_15625924</t>
  </si>
  <si>
    <t>1.2.1.2.37</t>
  </si>
  <si>
    <t>Оборудование систем телемеханизации на ТП 5011</t>
  </si>
  <si>
    <t>G_11882507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</si>
  <si>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</si>
  <si>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
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</si>
  <si>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</si>
  <si>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
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</si>
  <si>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</si>
  <si>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</si>
  <si>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</si>
  <si>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</si>
  <si>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Сети внешнего электроснабжения мкр. "Береговая зона". КЛ-10 кВ</t>
  </si>
  <si>
    <t>G_10578602</t>
  </si>
  <si>
    <t>Сети внешнего электроснабжения мкр. "Береговая зона". РП-10/0,4кВ</t>
  </si>
  <si>
    <t>G_19287541</t>
  </si>
  <si>
    <t>Сети внешнего электроснабжения мкр. "Береговая зона". ТП-10/0,4 кВ (630 кВА)</t>
  </si>
  <si>
    <t>G_101110656</t>
  </si>
  <si>
    <t>Сети внешнего электроснабжения мкр. "Береговая зона". ТП-10/0,4 кВ (1000 кВА)</t>
  </si>
  <si>
    <t>G_18162928</t>
  </si>
  <si>
    <t>Сети внешнего электроснабжения мкр. "Береговая зона". ТП-10/0,4 кВ (1250 кВА)</t>
  </si>
  <si>
    <t>G_13220890</t>
  </si>
  <si>
    <t>Сети внешнего электроснабжения мкр. "Западный". КЛ-10 кВ</t>
  </si>
  <si>
    <t>G_14859208</t>
  </si>
  <si>
    <t>Сети внешнего электроснабжения мкр. "Западный". РП-10/0,4 кВ (тип  4БКРТП 2х1250 кВА)</t>
  </si>
  <si>
    <t>G_10349625</t>
  </si>
  <si>
    <t>Сети внешнего электроснабжения мкр. "Западный". ТП-10/0,4 кВ (тип  2БКТП2х1250 кВА)</t>
  </si>
  <si>
    <t>G_15414549</t>
  </si>
  <si>
    <t>Сети внешнего электроснабжения мкр. "Западный". ТП-10/0,4 кВ (тип  2БКТП2х1000 кВА)</t>
  </si>
  <si>
    <t>G_15012411</t>
  </si>
  <si>
    <t>Сети внешнего электроснабжения мкр. "Западный". ТП-10/0,4 кВ (тип  2БКТП2х630 кВА)</t>
  </si>
  <si>
    <t>G_19001626</t>
  </si>
  <si>
    <t>Перевод нагрузок на ПС-110/10 кВ "Пойма". КЛ-10 кВ (I -этап)</t>
  </si>
  <si>
    <t>G_12470640</t>
  </si>
  <si>
    <t>Перевод нагрузок на ПС-110/10 кВ "Пойма". КЛ-10 кВ (III -этап)</t>
  </si>
  <si>
    <t>G_11339224</t>
  </si>
  <si>
    <t>Перевод нагрузок на ПС-110/10 кВ "АБЗ" (I-этап)</t>
  </si>
  <si>
    <t>G_10915590</t>
  </si>
  <si>
    <t>Перевод нагрузок на ПС-110/10 кВ "АБЗ" (II-этап)</t>
  </si>
  <si>
    <t>G_11101066</t>
  </si>
  <si>
    <t>Перевод нагрузок на ПС-110/10 кВ "АБЗ" (III-этап)</t>
  </si>
  <si>
    <t>G_14317648</t>
  </si>
  <si>
    <t>Электроснабжение объекта "Окружной центр медицины катастроф" РП10/0,4кВ (тип 2БКРП-1250кВА)</t>
  </si>
  <si>
    <t>G_15986579</t>
  </si>
  <si>
    <t xml:space="preserve">Строительство отходящих линий и ТП от ПС110/10 "ГИБДД". ВЛ-10кВ </t>
  </si>
  <si>
    <t>G_14700050</t>
  </si>
  <si>
    <t>Строительство отходящих линий и ТП от  ПС-110/10 кВ "ГИБДД". КЛ-10 кВ</t>
  </si>
  <si>
    <t>Строительство отходящих линий от ПС-110/10 кВ "ГИБДД". 4БКРП-10/0,4 кВ</t>
  </si>
  <si>
    <t>G_14485226</t>
  </si>
  <si>
    <t>Строительство отходящих линий от ПС-110/10 кВ "ГИБДД". ТП-10/0,4 кВ ( тип КТПН-630 кВА)</t>
  </si>
  <si>
    <t>G_12431098</t>
  </si>
  <si>
    <t>Строительство 2КЛ-10кВ РП 42-ТП4000</t>
  </si>
  <si>
    <t>G_18725056</t>
  </si>
  <si>
    <t>Строительство 2КЛ-10кВ РП 42-ТП4006</t>
  </si>
  <si>
    <t>G_10426485</t>
  </si>
  <si>
    <t>Монтаж 4х линейных ячеек 10кВ в РП 42</t>
  </si>
  <si>
    <t>G_16999493</t>
  </si>
  <si>
    <t>Электроснабжение лечебного корпуса окружной больницы восстановительного лечения. КЛ-10 кВ (1 этап)</t>
  </si>
  <si>
    <t>G_10089436</t>
  </si>
  <si>
    <t>Электроснабжение лечебного корпуса окружной больницы восстановительного лечения. ТП-10/0,4 кВ (1 этап)</t>
  </si>
  <si>
    <t>G_15235135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</si>
  <si>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КЛ-10 кВ</t>
  </si>
  <si>
    <t>G_15283079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</si>
  <si>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ТП-10/0,4 кВ</t>
  </si>
  <si>
    <t>G_11072494</t>
  </si>
  <si>
    <t>Электроснабжение объекта Керлинг-центр. КЛ-10 кВ</t>
  </si>
  <si>
    <t>G_19421377</t>
  </si>
  <si>
    <t>Электроснабжение объекта Керлинг-центр. ТП-10/0,4 кВ</t>
  </si>
  <si>
    <t>G_19111211</t>
  </si>
  <si>
    <t>Электроснабжение объекта Школа-детский сад в мкр. Менделеева-Шевченко-Строителей. ТП-10/0,4 кВ (тип ТП К-42-1600 кВа)</t>
  </si>
  <si>
    <t>G_14964673</t>
  </si>
  <si>
    <t>Окружной казачий кадетский корпус в г. Ханты-Мансийске КЛ-10кВ</t>
  </si>
  <si>
    <t>G_10073947</t>
  </si>
  <si>
    <t xml:space="preserve">Окружной казачий кадетский корпус в г. Ханты-Мансийске ТП-10/0,4кВ (тип 2БКТП-1000кВа) </t>
  </si>
  <si>
    <t>G_17504381</t>
  </si>
  <si>
    <t>Электроснабжение горнолыжного комплекса (Центр зимних видов спорта). КЛ-10 кВ</t>
  </si>
  <si>
    <t>G_11657069</t>
  </si>
  <si>
    <t>Электроснабжение горнолыжного комплекса (Центр зимних видов спорта). ТП-10/0,4 кВ (тип 2БКТП-1000кВА)</t>
  </si>
  <si>
    <t>G_18229688</t>
  </si>
  <si>
    <t>Окружной лицей информационных технологий(учебный корпус с общежитием) КЛ-10кВ</t>
  </si>
  <si>
    <t>G_19652469</t>
  </si>
  <si>
    <t>Окружной лицей информационных технологий(учебный корпус с общежитием) ТП-10/0,4кВ (РП тип 2БКРП-630кВа)</t>
  </si>
  <si>
    <t>G_14349894</t>
  </si>
  <si>
    <t>Реабилитационный центр для детей и подростков с ограниченными возможностями КЛ-10кВ</t>
  </si>
  <si>
    <t>Реабилитационный центр для детей и подростков с ограниченными возможностями ТП-10/0,4кВ (тип 2БКТП-630кВА)</t>
  </si>
  <si>
    <t>G_12724098</t>
  </si>
  <si>
    <t>Электроснабжение объекта Центр профессиональной патологии (ул.Объездная, 49). КЛ-10 кВ</t>
  </si>
  <si>
    <t>G_14537937</t>
  </si>
  <si>
    <t>Электроснабжение объекта Центр профессиональной патологии (ул.Объездная, 49). ТП-10/0,4 кВ</t>
  </si>
  <si>
    <t>G_12317454</t>
  </si>
  <si>
    <t>Электроснабжение объекта Окружной противотуберкулезный диспансер на 300 коек. КЛ-10 кВ</t>
  </si>
  <si>
    <t>G_18190877</t>
  </si>
  <si>
    <t>Электроснабжение объекта Окружной противотуберкулезный диспансер на 300 коек. ТП-10/0,4 кВ, (тип К-42-1600 кВа)</t>
  </si>
  <si>
    <t>G_12806652</t>
  </si>
  <si>
    <t>Электроснабжение объекта Окружной противотуберкулезный диспансер на 300 коек. ТП-10/0,4 кВ (1000кВа), (тип 2БКТП-1000+ТМ)</t>
  </si>
  <si>
    <t>G_11353012</t>
  </si>
  <si>
    <t>Электроснабжение объекта Перинатальный центр на 130 коек ( 2БКТП-1250кВа)</t>
  </si>
  <si>
    <t>G_12270137</t>
  </si>
  <si>
    <t xml:space="preserve">Электроснабжение объекта "Лечебный корпус больницы востановительного лечения" КЛ-10кВ </t>
  </si>
  <si>
    <t>G_19790311</t>
  </si>
  <si>
    <t xml:space="preserve">Электроснабжение объекта "Лечебный корпус больницы востановительного лечения" ТП-10кВ  </t>
  </si>
  <si>
    <t>G_11584980</t>
  </si>
  <si>
    <t>Электроснабжение объекта "Детский реабилитационный центр "Лучик" КЛ-10кВ</t>
  </si>
  <si>
    <t>G_15423027</t>
  </si>
  <si>
    <t>Электроснабжение объекта "Детский реабилитационный центр "Лучик" ТП-10кВ</t>
  </si>
  <si>
    <t>Электроснабжение комплекса утилизации твердо-бытовых отходов (ТБО). Строительство КЛ-10кВ</t>
  </si>
  <si>
    <t>G_15776075</t>
  </si>
  <si>
    <t>Электроснабжение комплекса утилизации твердо-бытовых отходов (ТБО). Строительство ТП-10кВ (тип 2БКТП-1000кВА)</t>
  </si>
  <si>
    <t>G_12395882</t>
  </si>
  <si>
    <t>Государственная библиотека Югры в г. Ханты-Мансийске. Строительство ТП-10кВ</t>
  </si>
  <si>
    <t>1.4.52</t>
  </si>
  <si>
    <t>Государственная библиотека Югры в г. Ханты-Мансийске. Строительство КЛ-10кВ</t>
  </si>
  <si>
    <t>1.4.53</t>
  </si>
  <si>
    <t>Региональный центр единоборств в г. Ханты-Мансийске (вынос из пятна застройки) КЛ-10кВ</t>
  </si>
  <si>
    <t>1.4.54</t>
  </si>
  <si>
    <t>Реконструкция КОС. КЛ-10 кВ</t>
  </si>
  <si>
    <t>G_18725767</t>
  </si>
  <si>
    <t>1.4.55</t>
  </si>
  <si>
    <t>Реконструкция КОС. РП-10/0,4 кВ (тип 2БКРП-1250 КВА)</t>
  </si>
  <si>
    <t>G_17096261</t>
  </si>
  <si>
    <t>1.4.56</t>
  </si>
  <si>
    <t>Электроснабжение объекта Полигон для утилизации снега (реконструкция РУ-0,4кВ ТП №1106</t>
  </si>
  <si>
    <t>G_14625409</t>
  </si>
  <si>
    <t>1.4.57</t>
  </si>
  <si>
    <t>Электроснабжение водозабора "Северный". КЛ-10 кВ</t>
  </si>
  <si>
    <t>G_17141459</t>
  </si>
  <si>
    <t>1.4.58</t>
  </si>
  <si>
    <t>Электроснабжение водозабора "Северный". ТП-10/0,4 кВ (тип 2 БКТП-1000 кВА)</t>
  </si>
  <si>
    <t>G_18358464</t>
  </si>
  <si>
    <t>1.4.59</t>
  </si>
  <si>
    <t>Реконструкция РП №11 ( замена оборудования РУ-10кВ и трансформаторы на тр-ры 2х1250кВа)</t>
  </si>
  <si>
    <t>G_19215538</t>
  </si>
  <si>
    <t>1.4.60</t>
  </si>
  <si>
    <t>Электроснабжение объекта Детский сад по ул. Сирина. КЛ-10 кВ</t>
  </si>
  <si>
    <t>G_17156446</t>
  </si>
  <si>
    <t>1.4.61</t>
  </si>
  <si>
    <t>Электроснабжение объекта Детский сад по ул. Сирина. ТП-10/0,4 кВ</t>
  </si>
  <si>
    <t>G_13798599</t>
  </si>
  <si>
    <t>1.4.62</t>
  </si>
  <si>
    <t>Электроснабжение объекта База ГРОВД. КЛ-10 кВ</t>
  </si>
  <si>
    <t>G_10203805</t>
  </si>
  <si>
    <t>1.4.63</t>
  </si>
  <si>
    <t>Электроснабжение объекта База ГРОВД. ТП-10/0,4 кВ (тип 2БКТП-1250 кВА)</t>
  </si>
  <si>
    <t>G_16748756</t>
  </si>
  <si>
    <t>1.4.64</t>
  </si>
  <si>
    <t>Электроснабжение объектов Школа мкр. "Учхоз", детский сад мкр. Учхоз. КЛ-10 кВ</t>
  </si>
  <si>
    <t>G_17291582</t>
  </si>
  <si>
    <t>1.4.65</t>
  </si>
  <si>
    <t>Электроснабжение объектов Школа мкр. "Учхоз", детский сад мкр. Учхоз. ТП-10/0,4 кВ (тип 2БКТП-1250 кВА)</t>
  </si>
  <si>
    <t>G_15206738</t>
  </si>
  <si>
    <t>1.4.66</t>
  </si>
  <si>
    <t>Электроснабжение объекта Административное здание Сбербанка РФ. КЛ-10 кВ</t>
  </si>
  <si>
    <t>G_18798882</t>
  </si>
  <si>
    <t>1.4.67</t>
  </si>
  <si>
    <t>Электроснабжение объекта Административное здание Сбербанка РФ. ТП-10/0,4 кВ (тип 2 БКТП-1000кВА)</t>
  </si>
  <si>
    <t>G_19156740</t>
  </si>
  <si>
    <t>1.4.68</t>
  </si>
  <si>
    <t>"Инженерные сети микрорайона "Восточный" 2 этап КЛ-10 кВ.</t>
  </si>
  <si>
    <t>G_19297362</t>
  </si>
  <si>
    <t>1.4.69</t>
  </si>
  <si>
    <t>"Инженерные сети микрорайона "Восточный" 2 этап стр-во 2БКТП-1250 кВА.</t>
  </si>
  <si>
    <t>G_13430433</t>
  </si>
  <si>
    <t>1.4.70</t>
  </si>
  <si>
    <t>"Инженерные сети микрорайона "Восточный" 2 этап 2БКРП-1250 кВА.</t>
  </si>
  <si>
    <t>G_14329548</t>
  </si>
  <si>
    <t>1.4.71</t>
  </si>
  <si>
    <t>"Сети электроснабжения с ЛЭП 10-0,4кВ Северо-Западой коммунально-складской и промышленной территории г.Ханты-Мансийска (2этап)"</t>
  </si>
  <si>
    <t>G_13678467</t>
  </si>
  <si>
    <t>1.4.72</t>
  </si>
  <si>
    <t>"Сети электроснабжения с БКТП10/0,4кВ (5 шт) Северо-Западой коммунально-складской и промышленной территории г.Ханты-Мансийска (2этап)"</t>
  </si>
  <si>
    <t>G_19511280</t>
  </si>
  <si>
    <t>1.4.73</t>
  </si>
  <si>
    <t>Расширение оснащения электрических сетей средствами АИИС КУЭ</t>
  </si>
  <si>
    <t>G_12078132</t>
  </si>
  <si>
    <t>Инвестиционный проект предложен к исключению проектом корректироки инвестиционной программы на 2019 год</t>
  </si>
  <si>
    <t>Перераспределение освоения на 2 полугодие 2019 года</t>
  </si>
  <si>
    <t xml:space="preserve">    Форма 12. Отчет об исполнении плана освоения капитальных вложений по инвестиционным проектам инвестиционной программы (квартальный) за 2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</si>
</sst>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??????\ _₽_-;_-@_-"/>
    <numFmt numFmtId="165" formatCode="_-* #,##0.00\ _р_._-;\-* #,##0.00\ _р_._-;_-* &quot;-&quot;??\ _р_._-;_-@_-"/>
  </numFmts>
  <fonts count="12" x14ac:knownFonts="1"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</font>
    <font>
      <b/>
      <sz val="8"/>
      <name val="Arial"/>
      <family val="2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165" fontId="10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1" fontId="3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2" fontId="8" fillId="0" borderId="0" xfId="0" applyNumberFormat="1" applyFont="1" applyFill="1"/>
    <xf numFmtId="2" fontId="0" fillId="0" borderId="0" xfId="0" applyNumberFormat="1" applyFill="1"/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left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2" fontId="3" fillId="0" borderId="3" xfId="2" applyNumberFormat="1" applyFont="1" applyFill="1" applyBorder="1" applyAlignment="1">
      <alignment horizontal="center" vertical="center"/>
    </xf>
    <xf numFmtId="2" fontId="3" fillId="0" borderId="7" xfId="2" applyNumberFormat="1" applyFont="1" applyFill="1" applyBorder="1" applyAlignment="1">
      <alignment horizontal="center" vertical="center"/>
    </xf>
    <xf numFmtId="2" fontId="11" fillId="0" borderId="0" xfId="0" applyNumberFormat="1" applyFont="1" applyFill="1"/>
    <xf numFmtId="2" fontId="3" fillId="0" borderId="3" xfId="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/>
    </xf>
    <xf numFmtId="164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right"/>
    </xf>
    <xf numFmtId="0" fontId="4" fillId="0" borderId="0" xfId="1" applyFont="1" applyFill="1" applyAlignment="1">
      <alignment vertical="center" wrapText="1" shrinkToFit="1"/>
    </xf>
    <xf numFmtId="4" fontId="3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2" fontId="3" fillId="0" borderId="8" xfId="2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top" wrapText="1"/>
    </xf>
    <xf numFmtId="0" fontId="6" fillId="0" borderId="0" xfId="0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0" xfId="2" applyNumberFormat="1" applyFont="1" applyFill="1" applyBorder="1" applyAlignment="1">
      <alignment horizontal="center" vertical="center"/>
    </xf>
    <xf numFmtId="2" fontId="0" fillId="0" borderId="0" xfId="0" applyNumberFormat="1" applyFill="1" applyBorder="1"/>
    <xf numFmtId="2" fontId="3" fillId="0" borderId="10" xfId="2" applyNumberFormat="1" applyFont="1" applyFill="1" applyBorder="1" applyAlignment="1">
      <alignment horizontal="center" vertical="center"/>
    </xf>
    <xf numFmtId="2" fontId="3" fillId="0" borderId="5" xfId="2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2" fontId="3" fillId="0" borderId="11" xfId="2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0" xfId="3"/>
    <cellStyle name="Обычный 2" xfId="1"/>
    <cellStyle name="Обычный_TDSheet" xfId="2"/>
    <cellStyle name="Финансовый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Z245"/>
  <sheetViews>
    <sheetView tabSelected="1" topLeftCell="A12" zoomScale="70" zoomScaleNormal="70" workbookViewId="0">
      <pane xSplit="2" ySplit="4" topLeftCell="C16" activePane="bottomRight" state="frozenSplit"/>
      <selection activeCell="A12" sqref="A12"/>
      <selection pane="topRight" activeCell="C12" sqref="C12"/>
      <selection pane="bottomLeft" activeCell="A16" sqref="A16"/>
      <selection pane="bottomRight" activeCell="I16" sqref="I16"/>
    </sheetView>
  </sheetViews>
  <sheetFormatPr defaultColWidth="10.6640625" defaultRowHeight="11.25" outlineLevelRow="3" x14ac:dyDescent="0.2"/>
  <cols>
    <col min="1" max="1" width="13" style="26" customWidth="1"/>
    <col min="2" max="2" width="47.1640625" style="26" customWidth="1"/>
    <col min="3" max="3" width="22.33203125" style="26" customWidth="1"/>
    <col min="4" max="4" width="19" style="27" customWidth="1"/>
    <col min="5" max="5" width="20.33203125" style="28" customWidth="1"/>
    <col min="6" max="6" width="14.33203125" style="26" customWidth="1"/>
    <col min="7" max="7" width="15.6640625" style="26" customWidth="1"/>
    <col min="8" max="8" width="15.1640625" style="26" customWidth="1"/>
    <col min="9" max="10" width="15" style="26" customWidth="1"/>
    <col min="11" max="11" width="14.33203125" style="26" customWidth="1"/>
    <col min="12" max="12" width="14" style="26" customWidth="1"/>
    <col min="13" max="14" width="15.1640625" style="26" customWidth="1"/>
    <col min="15" max="15" width="16.83203125" style="26" customWidth="1"/>
    <col min="16" max="16" width="18.83203125" style="26" customWidth="1"/>
    <col min="17" max="17" width="17.6640625" style="26" customWidth="1"/>
    <col min="18" max="18" width="17.33203125" style="26" customWidth="1"/>
    <col min="19" max="19" width="15" style="26" customWidth="1"/>
    <col min="20" max="20" width="17.6640625" style="26" customWidth="1"/>
    <col min="21" max="21" width="20" style="26" customWidth="1"/>
    <col min="22" max="22" width="26.1640625" style="26" customWidth="1"/>
    <col min="23" max="16384" width="10.6640625" style="1"/>
  </cols>
  <sheetData>
    <row r="1" spans="1:26" ht="18.75" customHeight="1" outlineLevel="3" x14ac:dyDescent="0.25">
      <c r="R1" s="29"/>
      <c r="S1" s="29"/>
      <c r="T1" s="38" t="s">
        <v>0</v>
      </c>
      <c r="U1" s="38"/>
      <c r="V1" s="38"/>
    </row>
    <row r="2" spans="1:26" ht="18.75" customHeight="1" outlineLevel="3" x14ac:dyDescent="0.25">
      <c r="D2" s="27">
        <v>1.18</v>
      </c>
      <c r="R2" s="30"/>
      <c r="S2" s="30"/>
      <c r="T2" s="38" t="s">
        <v>1</v>
      </c>
      <c r="U2" s="38"/>
      <c r="V2" s="38"/>
    </row>
    <row r="3" spans="1:26" ht="18.75" customHeight="1" outlineLevel="3" x14ac:dyDescent="0.25">
      <c r="R3" s="30"/>
      <c r="S3" s="30"/>
      <c r="T3" s="38" t="s">
        <v>2</v>
      </c>
      <c r="U3" s="38"/>
      <c r="V3" s="38"/>
    </row>
    <row r="4" spans="1:26" ht="18.75" customHeight="1" outlineLevel="3" x14ac:dyDescent="0.2">
      <c r="R4" s="30"/>
      <c r="S4" s="30"/>
      <c r="T4" s="30"/>
      <c r="U4" s="30"/>
      <c r="V4" s="30"/>
    </row>
    <row r="5" spans="1:26" ht="39" customHeight="1" outlineLevel="3" x14ac:dyDescent="0.2">
      <c r="A5" s="39" t="s">
        <v>581</v>
      </c>
      <c r="B5" s="36"/>
      <c r="C5" s="36"/>
      <c r="D5" s="36"/>
      <c r="E5" s="37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</row>
    <row r="6" spans="1:26" ht="18.75" customHeight="1" outlineLevel="3" x14ac:dyDescent="0.2">
      <c r="A6" s="36"/>
      <c r="B6" s="36"/>
      <c r="C6" s="36"/>
      <c r="D6" s="36"/>
      <c r="E6" s="37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</row>
    <row r="7" spans="1:26" ht="18.75" customHeight="1" outlineLevel="3" x14ac:dyDescent="0.2">
      <c r="A7" s="36" t="s">
        <v>196</v>
      </c>
      <c r="B7" s="36"/>
      <c r="C7" s="36"/>
      <c r="D7" s="36"/>
      <c r="E7" s="37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26" ht="18.75" customHeight="1" outlineLevel="3" x14ac:dyDescent="0.2">
      <c r="A8" s="36" t="s">
        <v>195</v>
      </c>
      <c r="B8" s="36"/>
      <c r="C8" s="36"/>
      <c r="D8" s="36"/>
      <c r="E8" s="37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</row>
    <row r="9" spans="1:26" ht="18.75" customHeight="1" outlineLevel="3" x14ac:dyDescent="0.2">
      <c r="A9" s="36"/>
      <c r="B9" s="36"/>
      <c r="C9" s="36"/>
      <c r="D9" s="36"/>
      <c r="E9" s="37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</row>
    <row r="10" spans="1:26" ht="35.25" customHeight="1" outlineLevel="3" x14ac:dyDescent="0.2">
      <c r="A10" s="40" t="s">
        <v>194</v>
      </c>
      <c r="B10" s="41"/>
      <c r="C10" s="41"/>
      <c r="D10" s="41"/>
      <c r="E10" s="42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</row>
    <row r="11" spans="1:26" ht="18.75" customHeight="1" outlineLevel="3" x14ac:dyDescent="0.2"/>
    <row r="12" spans="1:26" ht="86.25" customHeight="1" x14ac:dyDescent="0.2">
      <c r="A12" s="35" t="s">
        <v>3</v>
      </c>
      <c r="B12" s="35" t="s">
        <v>4</v>
      </c>
      <c r="C12" s="35" t="s">
        <v>5</v>
      </c>
      <c r="D12" s="43" t="s">
        <v>6</v>
      </c>
      <c r="E12" s="44" t="s">
        <v>198</v>
      </c>
      <c r="F12" s="35" t="s">
        <v>199</v>
      </c>
      <c r="G12" s="35"/>
      <c r="H12" s="35" t="s">
        <v>197</v>
      </c>
      <c r="I12" s="35"/>
      <c r="J12" s="35"/>
      <c r="K12" s="35"/>
      <c r="L12" s="35"/>
      <c r="M12" s="35"/>
      <c r="N12" s="35"/>
      <c r="O12" s="35"/>
      <c r="P12" s="35"/>
      <c r="Q12" s="35"/>
      <c r="R12" s="35" t="s">
        <v>7</v>
      </c>
      <c r="S12" s="35"/>
      <c r="T12" s="35" t="s">
        <v>8</v>
      </c>
      <c r="U12" s="35"/>
      <c r="V12" s="35" t="s">
        <v>9</v>
      </c>
    </row>
    <row r="13" spans="1:26" ht="57" customHeight="1" x14ac:dyDescent="0.2">
      <c r="A13" s="35"/>
      <c r="B13" s="35"/>
      <c r="C13" s="35"/>
      <c r="D13" s="43"/>
      <c r="E13" s="44"/>
      <c r="F13" s="35"/>
      <c r="G13" s="35"/>
      <c r="H13" s="35" t="s">
        <v>10</v>
      </c>
      <c r="I13" s="35"/>
      <c r="J13" s="35" t="s">
        <v>11</v>
      </c>
      <c r="K13" s="35"/>
      <c r="L13" s="35" t="s">
        <v>12</v>
      </c>
      <c r="M13" s="35"/>
      <c r="N13" s="35" t="s">
        <v>13</v>
      </c>
      <c r="O13" s="35"/>
      <c r="P13" s="35" t="s">
        <v>14</v>
      </c>
      <c r="Q13" s="35"/>
      <c r="R13" s="35"/>
      <c r="S13" s="35"/>
      <c r="T13" s="35"/>
      <c r="U13" s="35"/>
      <c r="V13" s="35"/>
    </row>
    <row r="14" spans="1:26" s="2" customFormat="1" ht="95.25" customHeight="1" x14ac:dyDescent="0.2">
      <c r="A14" s="35"/>
      <c r="B14" s="35"/>
      <c r="C14" s="35"/>
      <c r="D14" s="43"/>
      <c r="E14" s="44"/>
      <c r="F14" s="7" t="s">
        <v>15</v>
      </c>
      <c r="G14" s="7" t="s">
        <v>16</v>
      </c>
      <c r="H14" s="7" t="s">
        <v>17</v>
      </c>
      <c r="I14" s="7" t="s">
        <v>18</v>
      </c>
      <c r="J14" s="7" t="s">
        <v>17</v>
      </c>
      <c r="K14" s="7" t="s">
        <v>18</v>
      </c>
      <c r="L14" s="7" t="s">
        <v>17</v>
      </c>
      <c r="M14" s="7" t="s">
        <v>18</v>
      </c>
      <c r="N14" s="7" t="s">
        <v>17</v>
      </c>
      <c r="O14" s="7" t="s">
        <v>18</v>
      </c>
      <c r="P14" s="7" t="s">
        <v>17</v>
      </c>
      <c r="Q14" s="7" t="s">
        <v>18</v>
      </c>
      <c r="R14" s="7" t="s">
        <v>15</v>
      </c>
      <c r="S14" s="7" t="s">
        <v>16</v>
      </c>
      <c r="T14" s="7" t="s">
        <v>19</v>
      </c>
      <c r="U14" s="7" t="s">
        <v>20</v>
      </c>
      <c r="V14" s="35"/>
    </row>
    <row r="15" spans="1:26" s="4" customFormat="1" ht="15.75" customHeight="1" x14ac:dyDescent="0.2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3">
        <v>16</v>
      </c>
      <c r="Q15" s="3">
        <v>17</v>
      </c>
      <c r="R15" s="3">
        <v>18</v>
      </c>
      <c r="S15" s="3">
        <v>19</v>
      </c>
      <c r="T15" s="3">
        <v>20</v>
      </c>
      <c r="U15" s="3">
        <v>21</v>
      </c>
      <c r="V15" s="3">
        <v>22</v>
      </c>
    </row>
    <row r="16" spans="1:26" s="5" customFormat="1" ht="31.5" x14ac:dyDescent="0.25">
      <c r="A16" s="9" t="s">
        <v>21</v>
      </c>
      <c r="B16" s="9" t="s">
        <v>22</v>
      </c>
      <c r="C16" s="9" t="s">
        <v>23</v>
      </c>
      <c r="D16" s="22">
        <v>3287.1902189700004</v>
      </c>
      <c r="E16" s="22">
        <v>1229.0610902706967</v>
      </c>
      <c r="F16" s="22">
        <v>0</v>
      </c>
      <c r="G16" s="22">
        <v>2058.1291286993037</v>
      </c>
      <c r="H16" s="22">
        <v>1132.4065278177352</v>
      </c>
      <c r="I16" s="22">
        <f t="shared" ref="I16" si="0">I18+I20</f>
        <v>131.22082842833333</v>
      </c>
      <c r="J16" s="22">
        <v>259.40422520470565</v>
      </c>
      <c r="K16" s="22">
        <f t="shared" ref="K16:M16" si="1">K18+K20</f>
        <v>88.791362018333345</v>
      </c>
      <c r="L16" s="22">
        <v>312.5444620170901</v>
      </c>
      <c r="M16" s="22">
        <f t="shared" si="1"/>
        <v>42.429466409999996</v>
      </c>
      <c r="N16" s="22">
        <v>263.10023720006973</v>
      </c>
      <c r="O16" s="22">
        <v>0</v>
      </c>
      <c r="P16" s="22">
        <v>297.35760339586972</v>
      </c>
      <c r="Q16" s="22">
        <v>0</v>
      </c>
      <c r="R16" s="22">
        <v>0</v>
      </c>
      <c r="S16" s="22">
        <f t="shared" ref="S16" si="2">S18+S20</f>
        <v>1926.9083002709699</v>
      </c>
      <c r="T16" s="22">
        <f>(K16+M16)-(J16+L16)</f>
        <v>-440.72785879346247</v>
      </c>
      <c r="U16" s="22">
        <f>T16/(J16+L16)*100</f>
        <v>-77.057237587915424</v>
      </c>
      <c r="V16" s="22" t="s">
        <v>24</v>
      </c>
      <c r="Z16" s="24"/>
    </row>
    <row r="17" spans="1:22" s="5" customFormat="1" ht="31.5" hidden="1" outlineLevel="1" x14ac:dyDescent="0.2">
      <c r="A17" s="9" t="s">
        <v>25</v>
      </c>
      <c r="B17" s="9" t="s">
        <v>26</v>
      </c>
      <c r="C17" s="9" t="s">
        <v>23</v>
      </c>
      <c r="D17" s="22" t="s">
        <v>24</v>
      </c>
      <c r="E17" s="22" t="s">
        <v>24</v>
      </c>
      <c r="F17" s="22">
        <v>0</v>
      </c>
      <c r="G17" s="22" t="s">
        <v>24</v>
      </c>
      <c r="H17" s="22" t="s">
        <v>24</v>
      </c>
      <c r="I17" s="22" t="s">
        <v>24</v>
      </c>
      <c r="J17" s="22" t="s">
        <v>24</v>
      </c>
      <c r="K17" s="22" t="s">
        <v>24</v>
      </c>
      <c r="L17" s="22" t="s">
        <v>24</v>
      </c>
      <c r="M17" s="22" t="s">
        <v>24</v>
      </c>
      <c r="N17" s="22" t="s">
        <v>24</v>
      </c>
      <c r="O17" s="22" t="s">
        <v>24</v>
      </c>
      <c r="P17" s="22" t="s">
        <v>24</v>
      </c>
      <c r="Q17" s="22" t="s">
        <v>24</v>
      </c>
      <c r="R17" s="22" t="s">
        <v>24</v>
      </c>
      <c r="S17" s="22" t="s">
        <v>24</v>
      </c>
      <c r="T17" s="22" t="s">
        <v>24</v>
      </c>
      <c r="U17" s="22" t="s">
        <v>24</v>
      </c>
      <c r="V17" s="22" t="s">
        <v>24</v>
      </c>
    </row>
    <row r="18" spans="1:22" s="5" customFormat="1" ht="31.5" collapsed="1" x14ac:dyDescent="0.2">
      <c r="A18" s="9" t="s">
        <v>27</v>
      </c>
      <c r="B18" s="9" t="s">
        <v>28</v>
      </c>
      <c r="C18" s="9" t="s">
        <v>23</v>
      </c>
      <c r="D18" s="22">
        <v>454.43733112297912</v>
      </c>
      <c r="E18" s="22">
        <v>276.06354799315636</v>
      </c>
      <c r="F18" s="22">
        <v>0</v>
      </c>
      <c r="G18" s="22">
        <v>178.37378312982273</v>
      </c>
      <c r="H18" s="22">
        <v>88.550763032437402</v>
      </c>
      <c r="I18" s="22">
        <f t="shared" ref="I18" si="3">I44</f>
        <v>83.787025228333334</v>
      </c>
      <c r="J18" s="22">
        <v>0</v>
      </c>
      <c r="K18" s="22">
        <f t="shared" ref="K18:M18" si="4">K44</f>
        <v>83.646025228333343</v>
      </c>
      <c r="L18" s="22">
        <v>0</v>
      </c>
      <c r="M18" s="22">
        <f t="shared" si="4"/>
        <v>0.14099999999999999</v>
      </c>
      <c r="N18" s="22">
        <v>75.884322877526401</v>
      </c>
      <c r="O18" s="22">
        <v>0</v>
      </c>
      <c r="P18" s="22">
        <v>12.666440154911001</v>
      </c>
      <c r="Q18" s="22">
        <v>0</v>
      </c>
      <c r="R18" s="22">
        <v>0</v>
      </c>
      <c r="S18" s="22">
        <f t="shared" ref="S18" si="5">S44</f>
        <v>94.586757901489392</v>
      </c>
      <c r="T18" s="22">
        <f>(K18+M18)-(J18+L18)</f>
        <v>83.787025228333349</v>
      </c>
      <c r="U18" s="22">
        <v>0</v>
      </c>
      <c r="V18" s="22" t="s">
        <v>24</v>
      </c>
    </row>
    <row r="19" spans="1:22" s="5" customFormat="1" ht="78.75" hidden="1" outlineLevel="1" x14ac:dyDescent="0.2">
      <c r="A19" s="9" t="s">
        <v>29</v>
      </c>
      <c r="B19" s="9" t="s">
        <v>30</v>
      </c>
      <c r="C19" s="9" t="s">
        <v>23</v>
      </c>
      <c r="D19" s="22" t="s">
        <v>24</v>
      </c>
      <c r="E19" s="22" t="s">
        <v>24</v>
      </c>
      <c r="F19" s="22">
        <v>0</v>
      </c>
      <c r="G19" s="22" t="s">
        <v>24</v>
      </c>
      <c r="H19" s="22" t="s">
        <v>24</v>
      </c>
      <c r="I19" s="22" t="s">
        <v>24</v>
      </c>
      <c r="J19" s="22" t="s">
        <v>24</v>
      </c>
      <c r="K19" s="22" t="s">
        <v>24</v>
      </c>
      <c r="L19" s="22" t="s">
        <v>24</v>
      </c>
      <c r="M19" s="22" t="s">
        <v>24</v>
      </c>
      <c r="N19" s="22" t="s">
        <v>24</v>
      </c>
      <c r="O19" s="22" t="s">
        <v>24</v>
      </c>
      <c r="P19" s="22" t="s">
        <v>24</v>
      </c>
      <c r="Q19" s="22" t="s">
        <v>24</v>
      </c>
      <c r="R19" s="22" t="s">
        <v>24</v>
      </c>
      <c r="S19" s="22" t="s">
        <v>24</v>
      </c>
      <c r="T19" s="22" t="s">
        <v>24</v>
      </c>
      <c r="U19" s="22" t="s">
        <v>24</v>
      </c>
      <c r="V19" s="22" t="s">
        <v>24</v>
      </c>
    </row>
    <row r="20" spans="1:22" s="5" customFormat="1" ht="31.5" collapsed="1" x14ac:dyDescent="0.2">
      <c r="A20" s="9" t="s">
        <v>31</v>
      </c>
      <c r="B20" s="9" t="s">
        <v>32</v>
      </c>
      <c r="C20" s="9" t="s">
        <v>23</v>
      </c>
      <c r="D20" s="22">
        <v>2832.7528878470212</v>
      </c>
      <c r="E20" s="22">
        <v>952.99754227754045</v>
      </c>
      <c r="F20" s="22">
        <v>0</v>
      </c>
      <c r="G20" s="22">
        <v>1879.7553455694808</v>
      </c>
      <c r="H20" s="22">
        <v>1043.8557647852979</v>
      </c>
      <c r="I20" s="22">
        <f t="shared" ref="I20" si="6">I144</f>
        <v>47.4338032</v>
      </c>
      <c r="J20" s="22">
        <v>259.40422520470565</v>
      </c>
      <c r="K20" s="22">
        <f t="shared" ref="K20:M20" si="7">K144</f>
        <v>5.14533679</v>
      </c>
      <c r="L20" s="22">
        <v>312.5444620170901</v>
      </c>
      <c r="M20" s="22">
        <f t="shared" si="7"/>
        <v>42.288466409999998</v>
      </c>
      <c r="N20" s="22">
        <v>187.21591432254334</v>
      </c>
      <c r="O20" s="22">
        <v>0</v>
      </c>
      <c r="P20" s="22">
        <v>284.6911632409587</v>
      </c>
      <c r="Q20" s="22">
        <v>0</v>
      </c>
      <c r="R20" s="22">
        <v>0</v>
      </c>
      <c r="S20" s="22">
        <f t="shared" ref="S20" si="8">S144</f>
        <v>1832.3215423694805</v>
      </c>
      <c r="T20" s="22">
        <f>(K20+M20)-(J20+L20)</f>
        <v>-524.51488402179575</v>
      </c>
      <c r="U20" s="22">
        <f t="shared" ref="U20:U23" si="9">T20/(J20+L20)*100</f>
        <v>-91.706633084445613</v>
      </c>
      <c r="V20" s="22" t="s">
        <v>24</v>
      </c>
    </row>
    <row r="21" spans="1:22" s="5" customFormat="1" ht="47.25" hidden="1" outlineLevel="1" x14ac:dyDescent="0.2">
      <c r="A21" s="9" t="s">
        <v>33</v>
      </c>
      <c r="B21" s="9" t="s">
        <v>34</v>
      </c>
      <c r="C21" s="9" t="s">
        <v>23</v>
      </c>
      <c r="D21" s="22" t="s">
        <v>24</v>
      </c>
      <c r="E21" s="22" t="s">
        <v>24</v>
      </c>
      <c r="F21" s="22">
        <v>0</v>
      </c>
      <c r="G21" s="22" t="s">
        <v>24</v>
      </c>
      <c r="H21" s="22" t="s">
        <v>24</v>
      </c>
      <c r="I21" s="22" t="s">
        <v>24</v>
      </c>
      <c r="J21" s="22" t="s">
        <v>24</v>
      </c>
      <c r="K21" s="22" t="s">
        <v>24</v>
      </c>
      <c r="L21" s="22" t="s">
        <v>24</v>
      </c>
      <c r="M21" s="22" t="s">
        <v>24</v>
      </c>
      <c r="N21" s="22" t="s">
        <v>24</v>
      </c>
      <c r="O21" s="22" t="s">
        <v>24</v>
      </c>
      <c r="P21" s="22" t="s">
        <v>24</v>
      </c>
      <c r="Q21" s="22" t="s">
        <v>24</v>
      </c>
      <c r="R21" s="22" t="s">
        <v>24</v>
      </c>
      <c r="S21" s="22" t="s">
        <v>24</v>
      </c>
      <c r="T21" s="22" t="s">
        <v>24</v>
      </c>
      <c r="U21" s="22" t="e">
        <f t="shared" si="9"/>
        <v>#VALUE!</v>
      </c>
      <c r="V21" s="22" t="s">
        <v>24</v>
      </c>
    </row>
    <row r="22" spans="1:22" s="5" customFormat="1" ht="31.5" hidden="1" outlineLevel="1" x14ac:dyDescent="0.2">
      <c r="A22" s="9" t="s">
        <v>35</v>
      </c>
      <c r="B22" s="9" t="s">
        <v>36</v>
      </c>
      <c r="C22" s="9" t="s">
        <v>23</v>
      </c>
      <c r="D22" s="22" t="s">
        <v>24</v>
      </c>
      <c r="E22" s="22" t="s">
        <v>24</v>
      </c>
      <c r="F22" s="22">
        <v>0</v>
      </c>
      <c r="G22" s="22" t="s">
        <v>24</v>
      </c>
      <c r="H22" s="22" t="s">
        <v>24</v>
      </c>
      <c r="I22" s="22" t="s">
        <v>24</v>
      </c>
      <c r="J22" s="22" t="s">
        <v>24</v>
      </c>
      <c r="K22" s="22" t="s">
        <v>24</v>
      </c>
      <c r="L22" s="22" t="s">
        <v>24</v>
      </c>
      <c r="M22" s="22" t="s">
        <v>24</v>
      </c>
      <c r="N22" s="22" t="s">
        <v>24</v>
      </c>
      <c r="O22" s="22" t="s">
        <v>24</v>
      </c>
      <c r="P22" s="22" t="s">
        <v>24</v>
      </c>
      <c r="Q22" s="22" t="s">
        <v>24</v>
      </c>
      <c r="R22" s="22" t="s">
        <v>24</v>
      </c>
      <c r="S22" s="22" t="s">
        <v>24</v>
      </c>
      <c r="T22" s="22" t="s">
        <v>24</v>
      </c>
      <c r="U22" s="22" t="e">
        <f t="shared" si="9"/>
        <v>#VALUE!</v>
      </c>
      <c r="V22" s="22" t="s">
        <v>24</v>
      </c>
    </row>
    <row r="23" spans="1:22" s="5" customFormat="1" ht="31.5" collapsed="1" x14ac:dyDescent="0.2">
      <c r="A23" s="9" t="s">
        <v>37</v>
      </c>
      <c r="B23" s="9" t="s">
        <v>38</v>
      </c>
      <c r="C23" s="9" t="s">
        <v>23</v>
      </c>
      <c r="D23" s="22">
        <v>3287.1902189700004</v>
      </c>
      <c r="E23" s="22">
        <v>1229.0610902706967</v>
      </c>
      <c r="F23" s="22">
        <v>0</v>
      </c>
      <c r="G23" s="22">
        <v>2058.1291286993037</v>
      </c>
      <c r="H23" s="22">
        <v>1132.4065278177352</v>
      </c>
      <c r="I23" s="22">
        <f t="shared" ref="I23" si="10">I44+I144</f>
        <v>131.22082842833333</v>
      </c>
      <c r="J23" s="22">
        <v>259.40422520470565</v>
      </c>
      <c r="K23" s="22">
        <f t="shared" ref="K23:M23" si="11">K44+K144</f>
        <v>88.791362018333345</v>
      </c>
      <c r="L23" s="22">
        <v>312.5444620170901</v>
      </c>
      <c r="M23" s="22">
        <f t="shared" si="11"/>
        <v>42.429466409999996</v>
      </c>
      <c r="N23" s="22">
        <v>263.10023720006973</v>
      </c>
      <c r="O23" s="22">
        <v>0</v>
      </c>
      <c r="P23" s="22">
        <v>297.35760339586972</v>
      </c>
      <c r="Q23" s="22">
        <v>0</v>
      </c>
      <c r="R23" s="22">
        <v>0</v>
      </c>
      <c r="S23" s="22">
        <f t="shared" ref="S23" si="12">S44+S144</f>
        <v>1926.9083002709699</v>
      </c>
      <c r="T23" s="22">
        <f>(K23+M23)-(J23+L23)</f>
        <v>-440.72785879346247</v>
      </c>
      <c r="U23" s="22">
        <f t="shared" si="9"/>
        <v>-77.057237587915424</v>
      </c>
      <c r="V23" s="22" t="s">
        <v>24</v>
      </c>
    </row>
    <row r="24" spans="1:22" s="5" customFormat="1" ht="31.5" hidden="1" outlineLevel="1" x14ac:dyDescent="0.2">
      <c r="A24" s="9" t="s">
        <v>39</v>
      </c>
      <c r="B24" s="9" t="s">
        <v>40</v>
      </c>
      <c r="C24" s="9" t="s">
        <v>23</v>
      </c>
      <c r="D24" s="22" t="s">
        <v>24</v>
      </c>
      <c r="E24" s="22" t="s">
        <v>24</v>
      </c>
      <c r="F24" s="22" t="s">
        <v>24</v>
      </c>
      <c r="G24" s="22" t="s">
        <v>24</v>
      </c>
      <c r="H24" s="22" t="s">
        <v>24</v>
      </c>
      <c r="I24" s="22" t="s">
        <v>24</v>
      </c>
      <c r="J24" s="22" t="s">
        <v>24</v>
      </c>
      <c r="K24" s="22" t="s">
        <v>24</v>
      </c>
      <c r="L24" s="22" t="s">
        <v>24</v>
      </c>
      <c r="M24" s="22" t="s">
        <v>24</v>
      </c>
      <c r="N24" s="22" t="s">
        <v>24</v>
      </c>
      <c r="O24" s="22" t="s">
        <v>24</v>
      </c>
      <c r="P24" s="22" t="s">
        <v>24</v>
      </c>
      <c r="Q24" s="22" t="s">
        <v>24</v>
      </c>
      <c r="R24" s="22" t="s">
        <v>24</v>
      </c>
      <c r="S24" s="22" t="s">
        <v>24</v>
      </c>
      <c r="T24" s="22" t="s">
        <v>24</v>
      </c>
      <c r="U24" s="22" t="s">
        <v>24</v>
      </c>
      <c r="V24" s="22" t="s">
        <v>24</v>
      </c>
    </row>
    <row r="25" spans="1:22" s="5" customFormat="1" ht="47.25" hidden="1" outlineLevel="1" x14ac:dyDescent="0.2">
      <c r="A25" s="9" t="s">
        <v>41</v>
      </c>
      <c r="B25" s="9" t="s">
        <v>42</v>
      </c>
      <c r="C25" s="9" t="s">
        <v>23</v>
      </c>
      <c r="D25" s="22" t="s">
        <v>24</v>
      </c>
      <c r="E25" s="22" t="s">
        <v>24</v>
      </c>
      <c r="F25" s="22" t="s">
        <v>24</v>
      </c>
      <c r="G25" s="22" t="s">
        <v>24</v>
      </c>
      <c r="H25" s="22" t="s">
        <v>24</v>
      </c>
      <c r="I25" s="22" t="s">
        <v>24</v>
      </c>
      <c r="J25" s="22" t="s">
        <v>24</v>
      </c>
      <c r="K25" s="22" t="s">
        <v>24</v>
      </c>
      <c r="L25" s="22" t="s">
        <v>24</v>
      </c>
      <c r="M25" s="22" t="s">
        <v>24</v>
      </c>
      <c r="N25" s="22" t="s">
        <v>24</v>
      </c>
      <c r="O25" s="22" t="s">
        <v>24</v>
      </c>
      <c r="P25" s="22" t="s">
        <v>24</v>
      </c>
      <c r="Q25" s="22" t="s">
        <v>24</v>
      </c>
      <c r="R25" s="22" t="s">
        <v>24</v>
      </c>
      <c r="S25" s="22" t="s">
        <v>24</v>
      </c>
      <c r="T25" s="22" t="s">
        <v>24</v>
      </c>
      <c r="U25" s="22" t="s">
        <v>24</v>
      </c>
      <c r="V25" s="22" t="s">
        <v>24</v>
      </c>
    </row>
    <row r="26" spans="1:22" s="5" customFormat="1" ht="78.75" hidden="1" outlineLevel="1" x14ac:dyDescent="0.2">
      <c r="A26" s="9" t="s">
        <v>43</v>
      </c>
      <c r="B26" s="9" t="s">
        <v>44</v>
      </c>
      <c r="C26" s="9" t="s">
        <v>23</v>
      </c>
      <c r="D26" s="22" t="s">
        <v>24</v>
      </c>
      <c r="E26" s="22" t="s">
        <v>24</v>
      </c>
      <c r="F26" s="22" t="s">
        <v>24</v>
      </c>
      <c r="G26" s="22" t="s">
        <v>24</v>
      </c>
      <c r="H26" s="22" t="s">
        <v>24</v>
      </c>
      <c r="I26" s="22" t="s">
        <v>24</v>
      </c>
      <c r="J26" s="22" t="s">
        <v>24</v>
      </c>
      <c r="K26" s="22" t="s">
        <v>24</v>
      </c>
      <c r="L26" s="22" t="s">
        <v>24</v>
      </c>
      <c r="M26" s="22" t="s">
        <v>24</v>
      </c>
      <c r="N26" s="22" t="s">
        <v>24</v>
      </c>
      <c r="O26" s="22" t="s">
        <v>24</v>
      </c>
      <c r="P26" s="22" t="s">
        <v>24</v>
      </c>
      <c r="Q26" s="22" t="s">
        <v>24</v>
      </c>
      <c r="R26" s="22" t="s">
        <v>24</v>
      </c>
      <c r="S26" s="22" t="s">
        <v>24</v>
      </c>
      <c r="T26" s="22" t="s">
        <v>24</v>
      </c>
      <c r="U26" s="22" t="s">
        <v>24</v>
      </c>
      <c r="V26" s="22" t="s">
        <v>24</v>
      </c>
    </row>
    <row r="27" spans="1:22" s="6" customFormat="1" ht="78.75" hidden="1" outlineLevel="1" x14ac:dyDescent="0.2">
      <c r="A27" s="9" t="s">
        <v>45</v>
      </c>
      <c r="B27" s="9" t="s">
        <v>46</v>
      </c>
      <c r="C27" s="9" t="s">
        <v>23</v>
      </c>
      <c r="D27" s="22" t="s">
        <v>24</v>
      </c>
      <c r="E27" s="22" t="s">
        <v>24</v>
      </c>
      <c r="F27" s="22" t="s">
        <v>24</v>
      </c>
      <c r="G27" s="22" t="s">
        <v>24</v>
      </c>
      <c r="H27" s="22" t="s">
        <v>24</v>
      </c>
      <c r="I27" s="22" t="s">
        <v>24</v>
      </c>
      <c r="J27" s="22" t="s">
        <v>24</v>
      </c>
      <c r="K27" s="22" t="s">
        <v>24</v>
      </c>
      <c r="L27" s="22" t="s">
        <v>24</v>
      </c>
      <c r="M27" s="22" t="s">
        <v>24</v>
      </c>
      <c r="N27" s="22" t="s">
        <v>24</v>
      </c>
      <c r="O27" s="22" t="s">
        <v>24</v>
      </c>
      <c r="P27" s="22" t="s">
        <v>24</v>
      </c>
      <c r="Q27" s="22" t="s">
        <v>24</v>
      </c>
      <c r="R27" s="22" t="s">
        <v>24</v>
      </c>
      <c r="S27" s="22" t="s">
        <v>24</v>
      </c>
      <c r="T27" s="22" t="s">
        <v>24</v>
      </c>
      <c r="U27" s="22" t="s">
        <v>24</v>
      </c>
      <c r="V27" s="22" t="s">
        <v>24</v>
      </c>
    </row>
    <row r="28" spans="1:22" s="6" customFormat="1" ht="63" hidden="1" outlineLevel="1" x14ac:dyDescent="0.2">
      <c r="A28" s="9" t="s">
        <v>47</v>
      </c>
      <c r="B28" s="9" t="s">
        <v>48</v>
      </c>
      <c r="C28" s="9" t="s">
        <v>23</v>
      </c>
      <c r="D28" s="22" t="s">
        <v>24</v>
      </c>
      <c r="E28" s="22" t="s">
        <v>24</v>
      </c>
      <c r="F28" s="22" t="s">
        <v>24</v>
      </c>
      <c r="G28" s="22" t="s">
        <v>24</v>
      </c>
      <c r="H28" s="22" t="s">
        <v>24</v>
      </c>
      <c r="I28" s="22" t="s">
        <v>24</v>
      </c>
      <c r="J28" s="22" t="s">
        <v>24</v>
      </c>
      <c r="K28" s="22" t="s">
        <v>24</v>
      </c>
      <c r="L28" s="22" t="s">
        <v>24</v>
      </c>
      <c r="M28" s="22" t="s">
        <v>24</v>
      </c>
      <c r="N28" s="22" t="s">
        <v>24</v>
      </c>
      <c r="O28" s="22" t="s">
        <v>24</v>
      </c>
      <c r="P28" s="22" t="s">
        <v>24</v>
      </c>
      <c r="Q28" s="22" t="s">
        <v>24</v>
      </c>
      <c r="R28" s="22" t="s">
        <v>24</v>
      </c>
      <c r="S28" s="22" t="s">
        <v>24</v>
      </c>
      <c r="T28" s="22" t="s">
        <v>24</v>
      </c>
      <c r="U28" s="22" t="s">
        <v>24</v>
      </c>
      <c r="V28" s="22" t="s">
        <v>24</v>
      </c>
    </row>
    <row r="29" spans="1:22" s="6" customFormat="1" ht="47.25" hidden="1" outlineLevel="1" x14ac:dyDescent="0.2">
      <c r="A29" s="10" t="s">
        <v>49</v>
      </c>
      <c r="B29" s="10" t="s">
        <v>50</v>
      </c>
      <c r="C29" s="10" t="s">
        <v>23</v>
      </c>
      <c r="D29" s="22" t="s">
        <v>24</v>
      </c>
      <c r="E29" s="22" t="s">
        <v>24</v>
      </c>
      <c r="F29" s="22" t="s">
        <v>24</v>
      </c>
      <c r="G29" s="22" t="s">
        <v>24</v>
      </c>
      <c r="H29" s="22" t="s">
        <v>24</v>
      </c>
      <c r="I29" s="22" t="s">
        <v>24</v>
      </c>
      <c r="J29" s="22" t="s">
        <v>24</v>
      </c>
      <c r="K29" s="22" t="s">
        <v>24</v>
      </c>
      <c r="L29" s="22" t="s">
        <v>24</v>
      </c>
      <c r="M29" s="22" t="s">
        <v>24</v>
      </c>
      <c r="N29" s="22" t="s">
        <v>24</v>
      </c>
      <c r="O29" s="22" t="s">
        <v>24</v>
      </c>
      <c r="P29" s="22" t="s">
        <v>24</v>
      </c>
      <c r="Q29" s="22" t="s">
        <v>24</v>
      </c>
      <c r="R29" s="22" t="s">
        <v>24</v>
      </c>
      <c r="S29" s="22" t="s">
        <v>24</v>
      </c>
      <c r="T29" s="22" t="s">
        <v>24</v>
      </c>
      <c r="U29" s="22" t="s">
        <v>24</v>
      </c>
      <c r="V29" s="22" t="s">
        <v>24</v>
      </c>
    </row>
    <row r="30" spans="1:22" s="6" customFormat="1" ht="78.75" hidden="1" outlineLevel="1" x14ac:dyDescent="0.2">
      <c r="A30" s="9" t="s">
        <v>51</v>
      </c>
      <c r="B30" s="9" t="s">
        <v>52</v>
      </c>
      <c r="C30" s="9" t="s">
        <v>23</v>
      </c>
      <c r="D30" s="22" t="s">
        <v>24</v>
      </c>
      <c r="E30" s="22" t="s">
        <v>24</v>
      </c>
      <c r="F30" s="22" t="s">
        <v>24</v>
      </c>
      <c r="G30" s="22" t="s">
        <v>24</v>
      </c>
      <c r="H30" s="22" t="s">
        <v>24</v>
      </c>
      <c r="I30" s="22" t="s">
        <v>24</v>
      </c>
      <c r="J30" s="22" t="s">
        <v>24</v>
      </c>
      <c r="K30" s="22" t="s">
        <v>24</v>
      </c>
      <c r="L30" s="22" t="s">
        <v>24</v>
      </c>
      <c r="M30" s="22" t="s">
        <v>24</v>
      </c>
      <c r="N30" s="22" t="s">
        <v>24</v>
      </c>
      <c r="O30" s="22" t="s">
        <v>24</v>
      </c>
      <c r="P30" s="22" t="s">
        <v>24</v>
      </c>
      <c r="Q30" s="22" t="s">
        <v>24</v>
      </c>
      <c r="R30" s="22" t="s">
        <v>24</v>
      </c>
      <c r="S30" s="22" t="s">
        <v>24</v>
      </c>
      <c r="T30" s="22" t="s">
        <v>24</v>
      </c>
      <c r="U30" s="22" t="s">
        <v>24</v>
      </c>
      <c r="V30" s="22" t="s">
        <v>24</v>
      </c>
    </row>
    <row r="31" spans="1:22" s="6" customFormat="1" ht="47.25" hidden="1" outlineLevel="1" x14ac:dyDescent="0.2">
      <c r="A31" s="9" t="s">
        <v>53</v>
      </c>
      <c r="B31" s="9" t="s">
        <v>54</v>
      </c>
      <c r="C31" s="9" t="s">
        <v>23</v>
      </c>
      <c r="D31" s="22" t="s">
        <v>24</v>
      </c>
      <c r="E31" s="22" t="s">
        <v>24</v>
      </c>
      <c r="F31" s="22" t="s">
        <v>24</v>
      </c>
      <c r="G31" s="22" t="s">
        <v>24</v>
      </c>
      <c r="H31" s="22" t="s">
        <v>24</v>
      </c>
      <c r="I31" s="22" t="s">
        <v>24</v>
      </c>
      <c r="J31" s="22" t="s">
        <v>24</v>
      </c>
      <c r="K31" s="22" t="s">
        <v>24</v>
      </c>
      <c r="L31" s="22" t="s">
        <v>24</v>
      </c>
      <c r="M31" s="22" t="s">
        <v>24</v>
      </c>
      <c r="N31" s="22" t="s">
        <v>24</v>
      </c>
      <c r="O31" s="22" t="s">
        <v>24</v>
      </c>
      <c r="P31" s="22" t="s">
        <v>24</v>
      </c>
      <c r="Q31" s="22" t="s">
        <v>24</v>
      </c>
      <c r="R31" s="22" t="s">
        <v>24</v>
      </c>
      <c r="S31" s="22" t="s">
        <v>24</v>
      </c>
      <c r="T31" s="22" t="s">
        <v>24</v>
      </c>
      <c r="U31" s="22" t="s">
        <v>24</v>
      </c>
      <c r="V31" s="22" t="s">
        <v>24</v>
      </c>
    </row>
    <row r="32" spans="1:22" s="6" customFormat="1" ht="63" hidden="1" outlineLevel="1" x14ac:dyDescent="0.2">
      <c r="A32" s="9" t="s">
        <v>200</v>
      </c>
      <c r="B32" s="9" t="s">
        <v>201</v>
      </c>
      <c r="C32" s="9" t="s">
        <v>23</v>
      </c>
      <c r="D32" s="22" t="s">
        <v>24</v>
      </c>
      <c r="E32" s="22" t="s">
        <v>24</v>
      </c>
      <c r="F32" s="22" t="s">
        <v>24</v>
      </c>
      <c r="G32" s="22" t="s">
        <v>24</v>
      </c>
      <c r="H32" s="22" t="s">
        <v>24</v>
      </c>
      <c r="I32" s="22" t="s">
        <v>24</v>
      </c>
      <c r="J32" s="22" t="s">
        <v>24</v>
      </c>
      <c r="K32" s="22" t="s">
        <v>24</v>
      </c>
      <c r="L32" s="22" t="s">
        <v>24</v>
      </c>
      <c r="M32" s="22" t="s">
        <v>24</v>
      </c>
      <c r="N32" s="22" t="s">
        <v>24</v>
      </c>
      <c r="O32" s="22" t="s">
        <v>24</v>
      </c>
      <c r="P32" s="22" t="s">
        <v>24</v>
      </c>
      <c r="Q32" s="22" t="s">
        <v>24</v>
      </c>
      <c r="R32" s="22" t="s">
        <v>24</v>
      </c>
      <c r="S32" s="22" t="s">
        <v>24</v>
      </c>
      <c r="T32" s="22" t="s">
        <v>24</v>
      </c>
      <c r="U32" s="22" t="s">
        <v>24</v>
      </c>
      <c r="V32" s="22" t="s">
        <v>24</v>
      </c>
    </row>
    <row r="33" spans="1:24" s="6" customFormat="1" ht="47.25" hidden="1" outlineLevel="1" x14ac:dyDescent="0.2">
      <c r="A33" s="9" t="s">
        <v>202</v>
      </c>
      <c r="B33" s="9" t="s">
        <v>203</v>
      </c>
      <c r="C33" s="9" t="s">
        <v>23</v>
      </c>
      <c r="D33" s="22" t="s">
        <v>24</v>
      </c>
      <c r="E33" s="22" t="s">
        <v>24</v>
      </c>
      <c r="F33" s="22" t="s">
        <v>24</v>
      </c>
      <c r="G33" s="22" t="s">
        <v>24</v>
      </c>
      <c r="H33" s="22" t="s">
        <v>24</v>
      </c>
      <c r="I33" s="22" t="s">
        <v>24</v>
      </c>
      <c r="J33" s="22" t="s">
        <v>24</v>
      </c>
      <c r="K33" s="22" t="s">
        <v>24</v>
      </c>
      <c r="L33" s="22" t="s">
        <v>24</v>
      </c>
      <c r="M33" s="22" t="s">
        <v>24</v>
      </c>
      <c r="N33" s="22" t="s">
        <v>24</v>
      </c>
      <c r="O33" s="22" t="s">
        <v>24</v>
      </c>
      <c r="P33" s="22" t="s">
        <v>24</v>
      </c>
      <c r="Q33" s="22" t="s">
        <v>24</v>
      </c>
      <c r="R33" s="22" t="s">
        <v>24</v>
      </c>
      <c r="S33" s="22" t="s">
        <v>24</v>
      </c>
      <c r="T33" s="22" t="s">
        <v>24</v>
      </c>
      <c r="U33" s="22" t="s">
        <v>24</v>
      </c>
      <c r="V33" s="22" t="s">
        <v>24</v>
      </c>
    </row>
    <row r="34" spans="1:24" s="6" customFormat="1" ht="141.75" hidden="1" outlineLevel="1" x14ac:dyDescent="0.2">
      <c r="A34" s="9" t="s">
        <v>204</v>
      </c>
      <c r="B34" s="9" t="s">
        <v>205</v>
      </c>
      <c r="C34" s="9" t="s">
        <v>23</v>
      </c>
      <c r="D34" s="22" t="s">
        <v>24</v>
      </c>
      <c r="E34" s="22" t="s">
        <v>24</v>
      </c>
      <c r="F34" s="22" t="s">
        <v>24</v>
      </c>
      <c r="G34" s="22" t="s">
        <v>24</v>
      </c>
      <c r="H34" s="22" t="s">
        <v>24</v>
      </c>
      <c r="I34" s="22" t="s">
        <v>24</v>
      </c>
      <c r="J34" s="22" t="s">
        <v>24</v>
      </c>
      <c r="K34" s="22" t="s">
        <v>24</v>
      </c>
      <c r="L34" s="22" t="s">
        <v>24</v>
      </c>
      <c r="M34" s="22" t="s">
        <v>24</v>
      </c>
      <c r="N34" s="22" t="s">
        <v>24</v>
      </c>
      <c r="O34" s="22" t="s">
        <v>24</v>
      </c>
      <c r="P34" s="22" t="s">
        <v>24</v>
      </c>
      <c r="Q34" s="22" t="s">
        <v>24</v>
      </c>
      <c r="R34" s="22" t="s">
        <v>24</v>
      </c>
      <c r="S34" s="22" t="s">
        <v>24</v>
      </c>
      <c r="T34" s="22" t="s">
        <v>24</v>
      </c>
      <c r="U34" s="22" t="s">
        <v>24</v>
      </c>
      <c r="V34" s="22" t="s">
        <v>24</v>
      </c>
    </row>
    <row r="35" spans="1:24" s="6" customFormat="1" ht="110.25" hidden="1" outlineLevel="1" x14ac:dyDescent="0.2">
      <c r="A35" s="9" t="s">
        <v>206</v>
      </c>
      <c r="B35" s="9" t="s">
        <v>207</v>
      </c>
      <c r="C35" s="9" t="s">
        <v>23</v>
      </c>
      <c r="D35" s="22" t="s">
        <v>24</v>
      </c>
      <c r="E35" s="22" t="s">
        <v>24</v>
      </c>
      <c r="F35" s="22" t="s">
        <v>24</v>
      </c>
      <c r="G35" s="22" t="s">
        <v>24</v>
      </c>
      <c r="H35" s="22" t="s">
        <v>24</v>
      </c>
      <c r="I35" s="22" t="s">
        <v>24</v>
      </c>
      <c r="J35" s="22" t="s">
        <v>24</v>
      </c>
      <c r="K35" s="22" t="s">
        <v>24</v>
      </c>
      <c r="L35" s="22" t="s">
        <v>24</v>
      </c>
      <c r="M35" s="22" t="s">
        <v>24</v>
      </c>
      <c r="N35" s="22" t="s">
        <v>24</v>
      </c>
      <c r="O35" s="22" t="s">
        <v>24</v>
      </c>
      <c r="P35" s="22" t="s">
        <v>24</v>
      </c>
      <c r="Q35" s="22" t="s">
        <v>24</v>
      </c>
      <c r="R35" s="22" t="s">
        <v>24</v>
      </c>
      <c r="S35" s="22" t="s">
        <v>24</v>
      </c>
      <c r="T35" s="22" t="s">
        <v>24</v>
      </c>
      <c r="U35" s="22" t="s">
        <v>24</v>
      </c>
      <c r="V35" s="22" t="s">
        <v>24</v>
      </c>
    </row>
    <row r="36" spans="1:24" s="6" customFormat="1" ht="126" hidden="1" outlineLevel="1" x14ac:dyDescent="0.2">
      <c r="A36" s="9" t="s">
        <v>208</v>
      </c>
      <c r="B36" s="9" t="s">
        <v>209</v>
      </c>
      <c r="C36" s="9" t="s">
        <v>23</v>
      </c>
      <c r="D36" s="22" t="s">
        <v>24</v>
      </c>
      <c r="E36" s="22" t="s">
        <v>24</v>
      </c>
      <c r="F36" s="22" t="s">
        <v>24</v>
      </c>
      <c r="G36" s="22" t="s">
        <v>24</v>
      </c>
      <c r="H36" s="22" t="s">
        <v>24</v>
      </c>
      <c r="I36" s="22" t="s">
        <v>24</v>
      </c>
      <c r="J36" s="22" t="s">
        <v>24</v>
      </c>
      <c r="K36" s="22" t="s">
        <v>24</v>
      </c>
      <c r="L36" s="22" t="s">
        <v>24</v>
      </c>
      <c r="M36" s="22" t="s">
        <v>24</v>
      </c>
      <c r="N36" s="22" t="s">
        <v>24</v>
      </c>
      <c r="O36" s="22" t="s">
        <v>24</v>
      </c>
      <c r="P36" s="22" t="s">
        <v>24</v>
      </c>
      <c r="Q36" s="22" t="s">
        <v>24</v>
      </c>
      <c r="R36" s="22" t="s">
        <v>24</v>
      </c>
      <c r="S36" s="22" t="s">
        <v>24</v>
      </c>
      <c r="T36" s="22" t="s">
        <v>24</v>
      </c>
      <c r="U36" s="22" t="s">
        <v>24</v>
      </c>
      <c r="V36" s="22" t="s">
        <v>24</v>
      </c>
    </row>
    <row r="37" spans="1:24" s="6" customFormat="1" ht="47.25" hidden="1" outlineLevel="1" x14ac:dyDescent="0.2">
      <c r="A37" s="9" t="s">
        <v>210</v>
      </c>
      <c r="B37" s="9" t="s">
        <v>203</v>
      </c>
      <c r="C37" s="9" t="s">
        <v>23</v>
      </c>
      <c r="D37" s="22" t="s">
        <v>24</v>
      </c>
      <c r="E37" s="22" t="s">
        <v>24</v>
      </c>
      <c r="F37" s="22" t="s">
        <v>24</v>
      </c>
      <c r="G37" s="22" t="s">
        <v>24</v>
      </c>
      <c r="H37" s="22" t="s">
        <v>24</v>
      </c>
      <c r="I37" s="22" t="s">
        <v>24</v>
      </c>
      <c r="J37" s="22" t="s">
        <v>24</v>
      </c>
      <c r="K37" s="22" t="s">
        <v>24</v>
      </c>
      <c r="L37" s="22" t="s">
        <v>24</v>
      </c>
      <c r="M37" s="22" t="s">
        <v>24</v>
      </c>
      <c r="N37" s="22" t="s">
        <v>24</v>
      </c>
      <c r="O37" s="22" t="s">
        <v>24</v>
      </c>
      <c r="P37" s="22" t="s">
        <v>24</v>
      </c>
      <c r="Q37" s="22" t="s">
        <v>24</v>
      </c>
      <c r="R37" s="22" t="s">
        <v>24</v>
      </c>
      <c r="S37" s="22" t="s">
        <v>24</v>
      </c>
      <c r="T37" s="22" t="s">
        <v>24</v>
      </c>
      <c r="U37" s="22" t="s">
        <v>24</v>
      </c>
      <c r="V37" s="22" t="s">
        <v>24</v>
      </c>
    </row>
    <row r="38" spans="1:24" s="6" customFormat="1" ht="141.75" hidden="1" outlineLevel="1" x14ac:dyDescent="0.2">
      <c r="A38" s="9" t="s">
        <v>211</v>
      </c>
      <c r="B38" s="9" t="s">
        <v>205</v>
      </c>
      <c r="C38" s="9" t="s">
        <v>23</v>
      </c>
      <c r="D38" s="22" t="s">
        <v>24</v>
      </c>
      <c r="E38" s="22" t="s">
        <v>24</v>
      </c>
      <c r="F38" s="22" t="s">
        <v>24</v>
      </c>
      <c r="G38" s="22" t="s">
        <v>24</v>
      </c>
      <c r="H38" s="22" t="s">
        <v>24</v>
      </c>
      <c r="I38" s="22" t="s">
        <v>24</v>
      </c>
      <c r="J38" s="22" t="s">
        <v>24</v>
      </c>
      <c r="K38" s="22" t="s">
        <v>24</v>
      </c>
      <c r="L38" s="22" t="s">
        <v>24</v>
      </c>
      <c r="M38" s="22" t="s">
        <v>24</v>
      </c>
      <c r="N38" s="22" t="s">
        <v>24</v>
      </c>
      <c r="O38" s="22" t="s">
        <v>24</v>
      </c>
      <c r="P38" s="22" t="s">
        <v>24</v>
      </c>
      <c r="Q38" s="22" t="s">
        <v>24</v>
      </c>
      <c r="R38" s="22" t="s">
        <v>24</v>
      </c>
      <c r="S38" s="22" t="s">
        <v>24</v>
      </c>
      <c r="T38" s="22" t="s">
        <v>24</v>
      </c>
      <c r="U38" s="22" t="s">
        <v>24</v>
      </c>
      <c r="V38" s="22" t="s">
        <v>24</v>
      </c>
    </row>
    <row r="39" spans="1:24" s="6" customFormat="1" ht="110.25" hidden="1" outlineLevel="1" x14ac:dyDescent="0.2">
      <c r="A39" s="9" t="s">
        <v>212</v>
      </c>
      <c r="B39" s="9" t="s">
        <v>207</v>
      </c>
      <c r="C39" s="9" t="s">
        <v>23</v>
      </c>
      <c r="D39" s="22" t="s">
        <v>24</v>
      </c>
      <c r="E39" s="22" t="s">
        <v>24</v>
      </c>
      <c r="F39" s="22" t="s">
        <v>24</v>
      </c>
      <c r="G39" s="22" t="s">
        <v>24</v>
      </c>
      <c r="H39" s="22" t="s">
        <v>24</v>
      </c>
      <c r="I39" s="22" t="s">
        <v>24</v>
      </c>
      <c r="J39" s="22" t="s">
        <v>24</v>
      </c>
      <c r="K39" s="22" t="s">
        <v>24</v>
      </c>
      <c r="L39" s="22" t="s">
        <v>24</v>
      </c>
      <c r="M39" s="22" t="s">
        <v>24</v>
      </c>
      <c r="N39" s="22" t="s">
        <v>24</v>
      </c>
      <c r="O39" s="22" t="s">
        <v>24</v>
      </c>
      <c r="P39" s="22" t="s">
        <v>24</v>
      </c>
      <c r="Q39" s="22" t="s">
        <v>24</v>
      </c>
      <c r="R39" s="22" t="s">
        <v>24</v>
      </c>
      <c r="S39" s="22" t="s">
        <v>24</v>
      </c>
      <c r="T39" s="22" t="s">
        <v>24</v>
      </c>
      <c r="U39" s="22" t="s">
        <v>24</v>
      </c>
      <c r="V39" s="22" t="s">
        <v>24</v>
      </c>
    </row>
    <row r="40" spans="1:24" s="6" customFormat="1" ht="126" hidden="1" outlineLevel="1" x14ac:dyDescent="0.2">
      <c r="A40" s="9" t="s">
        <v>213</v>
      </c>
      <c r="B40" s="9" t="s">
        <v>214</v>
      </c>
      <c r="C40" s="9" t="s">
        <v>23</v>
      </c>
      <c r="D40" s="22" t="s">
        <v>24</v>
      </c>
      <c r="E40" s="22" t="s">
        <v>24</v>
      </c>
      <c r="F40" s="22" t="s">
        <v>24</v>
      </c>
      <c r="G40" s="22" t="s">
        <v>24</v>
      </c>
      <c r="H40" s="22" t="s">
        <v>24</v>
      </c>
      <c r="I40" s="22" t="s">
        <v>24</v>
      </c>
      <c r="J40" s="22" t="s">
        <v>24</v>
      </c>
      <c r="K40" s="22" t="s">
        <v>24</v>
      </c>
      <c r="L40" s="22" t="s">
        <v>24</v>
      </c>
      <c r="M40" s="22" t="s">
        <v>24</v>
      </c>
      <c r="N40" s="22" t="s">
        <v>24</v>
      </c>
      <c r="O40" s="22" t="s">
        <v>24</v>
      </c>
      <c r="P40" s="22" t="s">
        <v>24</v>
      </c>
      <c r="Q40" s="22" t="s">
        <v>24</v>
      </c>
      <c r="R40" s="22" t="s">
        <v>24</v>
      </c>
      <c r="S40" s="22" t="s">
        <v>24</v>
      </c>
      <c r="T40" s="22" t="s">
        <v>24</v>
      </c>
      <c r="U40" s="22" t="s">
        <v>24</v>
      </c>
      <c r="V40" s="22" t="s">
        <v>24</v>
      </c>
    </row>
    <row r="41" spans="1:24" s="6" customFormat="1" ht="78.75" hidden="1" outlineLevel="1" x14ac:dyDescent="0.2">
      <c r="A41" s="9" t="s">
        <v>55</v>
      </c>
      <c r="B41" s="9" t="s">
        <v>56</v>
      </c>
      <c r="C41" s="9" t="s">
        <v>23</v>
      </c>
      <c r="D41" s="22" t="s">
        <v>24</v>
      </c>
      <c r="E41" s="22" t="s">
        <v>24</v>
      </c>
      <c r="F41" s="22" t="s">
        <v>24</v>
      </c>
      <c r="G41" s="22" t="s">
        <v>24</v>
      </c>
      <c r="H41" s="22" t="s">
        <v>24</v>
      </c>
      <c r="I41" s="22" t="s">
        <v>24</v>
      </c>
      <c r="J41" s="22" t="s">
        <v>24</v>
      </c>
      <c r="K41" s="22" t="s">
        <v>24</v>
      </c>
      <c r="L41" s="22" t="s">
        <v>24</v>
      </c>
      <c r="M41" s="22" t="s">
        <v>24</v>
      </c>
      <c r="N41" s="22" t="s">
        <v>24</v>
      </c>
      <c r="O41" s="22" t="s">
        <v>24</v>
      </c>
      <c r="P41" s="22" t="s">
        <v>24</v>
      </c>
      <c r="Q41" s="22" t="s">
        <v>24</v>
      </c>
      <c r="R41" s="22" t="s">
        <v>24</v>
      </c>
      <c r="S41" s="22" t="s">
        <v>24</v>
      </c>
      <c r="T41" s="22" t="s">
        <v>24</v>
      </c>
      <c r="U41" s="22" t="s">
        <v>24</v>
      </c>
      <c r="V41" s="22" t="s">
        <v>24</v>
      </c>
    </row>
    <row r="42" spans="1:24" s="6" customFormat="1" ht="78.75" hidden="1" outlineLevel="1" x14ac:dyDescent="0.2">
      <c r="A42" s="9" t="s">
        <v>57</v>
      </c>
      <c r="B42" s="9" t="s">
        <v>215</v>
      </c>
      <c r="C42" s="9" t="s">
        <v>23</v>
      </c>
      <c r="D42" s="22" t="s">
        <v>24</v>
      </c>
      <c r="E42" s="22" t="s">
        <v>24</v>
      </c>
      <c r="F42" s="22" t="s">
        <v>24</v>
      </c>
      <c r="G42" s="22" t="s">
        <v>24</v>
      </c>
      <c r="H42" s="22" t="s">
        <v>24</v>
      </c>
      <c r="I42" s="22" t="s">
        <v>24</v>
      </c>
      <c r="J42" s="22" t="s">
        <v>24</v>
      </c>
      <c r="K42" s="22" t="s">
        <v>24</v>
      </c>
      <c r="L42" s="22" t="s">
        <v>24</v>
      </c>
      <c r="M42" s="22" t="s">
        <v>24</v>
      </c>
      <c r="N42" s="22" t="s">
        <v>24</v>
      </c>
      <c r="O42" s="22" t="s">
        <v>24</v>
      </c>
      <c r="P42" s="22" t="s">
        <v>24</v>
      </c>
      <c r="Q42" s="22" t="s">
        <v>24</v>
      </c>
      <c r="R42" s="22" t="s">
        <v>24</v>
      </c>
      <c r="S42" s="22" t="s">
        <v>24</v>
      </c>
      <c r="T42" s="22" t="s">
        <v>24</v>
      </c>
      <c r="U42" s="22" t="s">
        <v>24</v>
      </c>
      <c r="V42" s="22" t="s">
        <v>24</v>
      </c>
    </row>
    <row r="43" spans="1:24" s="6" customFormat="1" ht="110.25" hidden="1" outlineLevel="1" x14ac:dyDescent="0.2">
      <c r="A43" s="9" t="s">
        <v>58</v>
      </c>
      <c r="B43" s="9" t="s">
        <v>216</v>
      </c>
      <c r="C43" s="9" t="s">
        <v>23</v>
      </c>
      <c r="D43" s="22" t="s">
        <v>24</v>
      </c>
      <c r="E43" s="22" t="s">
        <v>24</v>
      </c>
      <c r="F43" s="22" t="s">
        <v>24</v>
      </c>
      <c r="G43" s="22" t="s">
        <v>24</v>
      </c>
      <c r="H43" s="22" t="s">
        <v>24</v>
      </c>
      <c r="I43" s="22" t="s">
        <v>24</v>
      </c>
      <c r="J43" s="22" t="s">
        <v>24</v>
      </c>
      <c r="K43" s="22" t="s">
        <v>24</v>
      </c>
      <c r="L43" s="22" t="s">
        <v>24</v>
      </c>
      <c r="M43" s="22" t="s">
        <v>24</v>
      </c>
      <c r="N43" s="22" t="s">
        <v>24</v>
      </c>
      <c r="O43" s="22" t="s">
        <v>24</v>
      </c>
      <c r="P43" s="22" t="s">
        <v>24</v>
      </c>
      <c r="Q43" s="22" t="s">
        <v>24</v>
      </c>
      <c r="R43" s="22" t="s">
        <v>24</v>
      </c>
      <c r="S43" s="22" t="s">
        <v>24</v>
      </c>
      <c r="T43" s="22" t="s">
        <v>24</v>
      </c>
      <c r="U43" s="22" t="s">
        <v>24</v>
      </c>
      <c r="V43" s="22" t="s">
        <v>24</v>
      </c>
    </row>
    <row r="44" spans="1:24" s="6" customFormat="1" ht="47.25" collapsed="1" x14ac:dyDescent="0.2">
      <c r="A44" s="9" t="s">
        <v>59</v>
      </c>
      <c r="B44" s="9" t="s">
        <v>60</v>
      </c>
      <c r="C44" s="9" t="s">
        <v>23</v>
      </c>
      <c r="D44" s="22">
        <v>454.43733112297912</v>
      </c>
      <c r="E44" s="22">
        <v>276.06354799315636</v>
      </c>
      <c r="F44" s="22">
        <v>0</v>
      </c>
      <c r="G44" s="22">
        <v>178.37378312982273</v>
      </c>
      <c r="H44" s="22">
        <v>88.550763032437402</v>
      </c>
      <c r="I44" s="22">
        <f t="shared" ref="I44" si="13">I45</f>
        <v>83.787025228333334</v>
      </c>
      <c r="J44" s="22">
        <v>0</v>
      </c>
      <c r="K44" s="22">
        <f t="shared" ref="K44:M44" si="14">K45</f>
        <v>83.646025228333343</v>
      </c>
      <c r="L44" s="22">
        <v>0</v>
      </c>
      <c r="M44" s="22">
        <f t="shared" si="14"/>
        <v>0.14099999999999999</v>
      </c>
      <c r="N44" s="22">
        <v>75.884322877526401</v>
      </c>
      <c r="O44" s="22">
        <v>0</v>
      </c>
      <c r="P44" s="22">
        <v>12.666440154911001</v>
      </c>
      <c r="Q44" s="22">
        <v>0</v>
      </c>
      <c r="R44" s="22">
        <v>0</v>
      </c>
      <c r="S44" s="22">
        <f t="shared" ref="S44" si="15">S45</f>
        <v>94.586757901489392</v>
      </c>
      <c r="T44" s="22">
        <f>(K44+M44)-(J44+L44)</f>
        <v>83.787025228333349</v>
      </c>
      <c r="U44" s="22">
        <v>0</v>
      </c>
      <c r="V44" s="22" t="s">
        <v>24</v>
      </c>
    </row>
    <row r="45" spans="1:24" s="6" customFormat="1" ht="78.75" x14ac:dyDescent="0.2">
      <c r="A45" s="9" t="s">
        <v>61</v>
      </c>
      <c r="B45" s="9" t="s">
        <v>62</v>
      </c>
      <c r="C45" s="9" t="s">
        <v>23</v>
      </c>
      <c r="D45" s="22">
        <v>454.43733112297912</v>
      </c>
      <c r="E45" s="22">
        <v>276.06354799315636</v>
      </c>
      <c r="F45" s="22">
        <v>0</v>
      </c>
      <c r="G45" s="22">
        <v>178.37378312982273</v>
      </c>
      <c r="H45" s="22">
        <v>88.550763032437402</v>
      </c>
      <c r="I45" s="22">
        <f t="shared" ref="I45" si="16">I46+I88</f>
        <v>83.787025228333334</v>
      </c>
      <c r="J45" s="22">
        <v>0</v>
      </c>
      <c r="K45" s="22">
        <f t="shared" ref="K45:M45" si="17">K46+K88</f>
        <v>83.646025228333343</v>
      </c>
      <c r="L45" s="22">
        <v>0</v>
      </c>
      <c r="M45" s="22">
        <f t="shared" si="17"/>
        <v>0.14099999999999999</v>
      </c>
      <c r="N45" s="22">
        <v>75.884322877526401</v>
      </c>
      <c r="O45" s="22">
        <v>0</v>
      </c>
      <c r="P45" s="22">
        <v>12.666440154911001</v>
      </c>
      <c r="Q45" s="22">
        <v>0</v>
      </c>
      <c r="R45" s="22">
        <v>0</v>
      </c>
      <c r="S45" s="22">
        <f t="shared" ref="S45" si="18">S46+S88</f>
        <v>94.586757901489392</v>
      </c>
      <c r="T45" s="22">
        <f>(K45+M45)-(J45+L45)</f>
        <v>83.787025228333349</v>
      </c>
      <c r="U45" s="22">
        <v>0</v>
      </c>
      <c r="V45" s="22" t="s">
        <v>24</v>
      </c>
    </row>
    <row r="46" spans="1:24" s="6" customFormat="1" ht="31.5" x14ac:dyDescent="0.2">
      <c r="A46" s="9" t="s">
        <v>63</v>
      </c>
      <c r="B46" s="9" t="s">
        <v>64</v>
      </c>
      <c r="C46" s="9" t="s">
        <v>23</v>
      </c>
      <c r="D46" s="22">
        <v>409.83686343113158</v>
      </c>
      <c r="E46" s="22">
        <v>258.6217418354239</v>
      </c>
      <c r="F46" s="22">
        <v>0</v>
      </c>
      <c r="G46" s="22">
        <v>151.21512159570764</v>
      </c>
      <c r="H46" s="22">
        <v>75.884322877526401</v>
      </c>
      <c r="I46" s="22">
        <f t="shared" ref="I46" si="19">SUM(I47:I87)</f>
        <v>83.787025228333334</v>
      </c>
      <c r="J46" s="22">
        <v>0</v>
      </c>
      <c r="K46" s="22">
        <f t="shared" ref="K46:M46" si="20">SUM(K47:K87)</f>
        <v>83.646025228333343</v>
      </c>
      <c r="L46" s="22">
        <v>0</v>
      </c>
      <c r="M46" s="22">
        <f t="shared" si="20"/>
        <v>0.14099999999999999</v>
      </c>
      <c r="N46" s="22">
        <v>75.884322877526401</v>
      </c>
      <c r="O46" s="22">
        <v>0</v>
      </c>
      <c r="P46" s="22">
        <v>0</v>
      </c>
      <c r="Q46" s="22">
        <v>0</v>
      </c>
      <c r="R46" s="22">
        <v>0</v>
      </c>
      <c r="S46" s="22">
        <f t="shared" ref="S46" si="21">SUM(S47:S87)</f>
        <v>67.428096367374309</v>
      </c>
      <c r="T46" s="22">
        <f>(K46+M46)-(J46+L46)</f>
        <v>83.787025228333349</v>
      </c>
      <c r="U46" s="22">
        <v>0</v>
      </c>
      <c r="V46" s="22" t="s">
        <v>24</v>
      </c>
      <c r="X46" s="47"/>
    </row>
    <row r="47" spans="1:24" s="6" customFormat="1" ht="31.5" x14ac:dyDescent="0.2">
      <c r="A47" s="11" t="s">
        <v>65</v>
      </c>
      <c r="B47" s="14" t="s">
        <v>217</v>
      </c>
      <c r="C47" s="9" t="s">
        <v>218</v>
      </c>
      <c r="D47" s="8">
        <v>1.4629077348908404</v>
      </c>
      <c r="E47" s="22">
        <v>0</v>
      </c>
      <c r="F47" s="22">
        <v>0</v>
      </c>
      <c r="G47" s="22">
        <v>1.4629077348908404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f>G47-I47</f>
        <v>1.4629077348908404</v>
      </c>
      <c r="T47" s="22">
        <v>0</v>
      </c>
      <c r="U47" s="22">
        <v>0</v>
      </c>
      <c r="V47" s="22" t="s">
        <v>24</v>
      </c>
      <c r="X47" s="47"/>
    </row>
    <row r="48" spans="1:24" s="6" customFormat="1" ht="15.75" x14ac:dyDescent="0.2">
      <c r="A48" s="9" t="s">
        <v>66</v>
      </c>
      <c r="B48" s="12" t="s">
        <v>219</v>
      </c>
      <c r="C48" s="9" t="s">
        <v>220</v>
      </c>
      <c r="D48" s="31">
        <v>15.34148257029835</v>
      </c>
      <c r="E48" s="22">
        <v>0</v>
      </c>
      <c r="F48" s="22">
        <v>0</v>
      </c>
      <c r="G48" s="22">
        <v>15.34148257029835</v>
      </c>
      <c r="H48" s="22">
        <v>15.34148257029835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15.34148257029835</v>
      </c>
      <c r="O48" s="22">
        <v>0</v>
      </c>
      <c r="P48" s="22">
        <v>0</v>
      </c>
      <c r="Q48" s="22">
        <v>0</v>
      </c>
      <c r="R48" s="22">
        <v>0</v>
      </c>
      <c r="S48" s="22">
        <f t="shared" ref="S48:S111" si="22">G48-I48</f>
        <v>15.34148257029835</v>
      </c>
      <c r="T48" s="22">
        <v>0</v>
      </c>
      <c r="U48" s="22">
        <v>0</v>
      </c>
      <c r="V48" s="22" t="s">
        <v>24</v>
      </c>
      <c r="X48" s="48"/>
    </row>
    <row r="49" spans="1:24" s="6" customFormat="1" ht="15.75" x14ac:dyDescent="0.2">
      <c r="A49" s="9" t="s">
        <v>67</v>
      </c>
      <c r="B49" s="14" t="s">
        <v>221</v>
      </c>
      <c r="C49" s="9" t="s">
        <v>222</v>
      </c>
      <c r="D49" s="31">
        <v>13.744800694800002</v>
      </c>
      <c r="E49" s="22">
        <v>10.324217389427966</v>
      </c>
      <c r="F49" s="22">
        <v>0</v>
      </c>
      <c r="G49" s="22">
        <v>3.4205833053720358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f t="shared" si="22"/>
        <v>3.4205833053720358</v>
      </c>
      <c r="T49" s="22">
        <v>0</v>
      </c>
      <c r="U49" s="22">
        <v>0</v>
      </c>
      <c r="V49" s="22" t="s">
        <v>24</v>
      </c>
      <c r="X49" s="48"/>
    </row>
    <row r="50" spans="1:24" s="6" customFormat="1" ht="15.75" x14ac:dyDescent="0.2">
      <c r="A50" s="9" t="s">
        <v>68</v>
      </c>
      <c r="B50" s="12" t="s">
        <v>223</v>
      </c>
      <c r="C50" s="9" t="s">
        <v>224</v>
      </c>
      <c r="D50" s="31">
        <v>15.067119245643234</v>
      </c>
      <c r="E50" s="22">
        <v>0</v>
      </c>
      <c r="F50" s="22">
        <v>0</v>
      </c>
      <c r="G50" s="22">
        <v>15.067119245643234</v>
      </c>
      <c r="H50" s="22">
        <v>15.067119245643234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15.067119245643234</v>
      </c>
      <c r="O50" s="22">
        <v>0</v>
      </c>
      <c r="P50" s="22">
        <v>0</v>
      </c>
      <c r="Q50" s="22">
        <v>0</v>
      </c>
      <c r="R50" s="22">
        <v>0</v>
      </c>
      <c r="S50" s="22">
        <f t="shared" si="22"/>
        <v>15.067119245643234</v>
      </c>
      <c r="T50" s="22">
        <v>0</v>
      </c>
      <c r="U50" s="22">
        <v>0</v>
      </c>
      <c r="V50" s="22" t="s">
        <v>24</v>
      </c>
    </row>
    <row r="51" spans="1:24" s="6" customFormat="1" ht="15.75" x14ac:dyDescent="0.2">
      <c r="A51" s="9" t="s">
        <v>69</v>
      </c>
      <c r="B51" s="14" t="s">
        <v>225</v>
      </c>
      <c r="C51" s="9" t="s">
        <v>226</v>
      </c>
      <c r="D51" s="31">
        <v>13.004375164200006</v>
      </c>
      <c r="E51" s="22">
        <v>9.7519142394279683</v>
      </c>
      <c r="F51" s="22">
        <v>0</v>
      </c>
      <c r="G51" s="22">
        <v>3.2524609247720377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f t="shared" si="22"/>
        <v>3.2524609247720377</v>
      </c>
      <c r="T51" s="22">
        <v>0</v>
      </c>
      <c r="U51" s="22">
        <v>0</v>
      </c>
      <c r="V51" s="22" t="s">
        <v>24</v>
      </c>
    </row>
    <row r="52" spans="1:24" s="6" customFormat="1" ht="15.75" x14ac:dyDescent="0.2">
      <c r="A52" s="9" t="s">
        <v>70</v>
      </c>
      <c r="B52" s="14" t="s">
        <v>227</v>
      </c>
      <c r="C52" s="9" t="s">
        <v>228</v>
      </c>
      <c r="D52" s="31">
        <v>14.418295928845204</v>
      </c>
      <c r="E52" s="22">
        <v>12.770531618445679</v>
      </c>
      <c r="F52" s="22">
        <v>0</v>
      </c>
      <c r="G52" s="22">
        <v>1.6477643103995252</v>
      </c>
      <c r="H52" s="22">
        <v>0</v>
      </c>
      <c r="I52" s="22">
        <v>0.43267069200000002</v>
      </c>
      <c r="J52" s="22">
        <v>0</v>
      </c>
      <c r="K52" s="22">
        <v>0.43267069200000002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f t="shared" si="22"/>
        <v>1.2150936183995251</v>
      </c>
      <c r="T52" s="22">
        <f t="shared" ref="T52:T54" si="23">(K52+M52)-(J52+L52)</f>
        <v>0.43267069200000002</v>
      </c>
      <c r="U52" s="22">
        <v>0</v>
      </c>
      <c r="V52" s="22" t="s">
        <v>24</v>
      </c>
    </row>
    <row r="53" spans="1:24" s="6" customFormat="1" ht="15.75" x14ac:dyDescent="0.2">
      <c r="A53" s="9" t="s">
        <v>71</v>
      </c>
      <c r="B53" s="14" t="s">
        <v>229</v>
      </c>
      <c r="C53" s="9" t="s">
        <v>230</v>
      </c>
      <c r="D53" s="31">
        <v>14.680844564878802</v>
      </c>
      <c r="E53" s="22">
        <v>14.039154914019322</v>
      </c>
      <c r="F53" s="22">
        <v>0</v>
      </c>
      <c r="G53" s="22">
        <v>0.6416896508594796</v>
      </c>
      <c r="H53" s="22">
        <v>0</v>
      </c>
      <c r="I53" s="22">
        <v>0.43267069200000002</v>
      </c>
      <c r="J53" s="22">
        <v>0</v>
      </c>
      <c r="K53" s="22">
        <v>0.43267069200000002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f t="shared" si="22"/>
        <v>0.20901895885947958</v>
      </c>
      <c r="T53" s="22">
        <f t="shared" si="23"/>
        <v>0.43267069200000002</v>
      </c>
      <c r="U53" s="22">
        <v>0</v>
      </c>
      <c r="V53" s="22" t="s">
        <v>24</v>
      </c>
    </row>
    <row r="54" spans="1:24" s="6" customFormat="1" ht="15.75" x14ac:dyDescent="0.2">
      <c r="A54" s="9" t="s">
        <v>72</v>
      </c>
      <c r="B54" s="14" t="s">
        <v>231</v>
      </c>
      <c r="C54" s="9" t="s">
        <v>232</v>
      </c>
      <c r="D54" s="31">
        <v>13.641589547245804</v>
      </c>
      <c r="E54" s="22">
        <v>14.553133993099745</v>
      </c>
      <c r="F54" s="22">
        <v>0</v>
      </c>
      <c r="G54" s="22">
        <v>-0.91154444585394145</v>
      </c>
      <c r="H54" s="22">
        <v>0</v>
      </c>
      <c r="I54" s="22">
        <v>0.43267069200000002</v>
      </c>
      <c r="J54" s="22">
        <v>0</v>
      </c>
      <c r="K54" s="22">
        <v>0.43267069200000002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f t="shared" si="22"/>
        <v>-1.3442151378539415</v>
      </c>
      <c r="T54" s="22">
        <f t="shared" si="23"/>
        <v>0.43267069200000002</v>
      </c>
      <c r="U54" s="22">
        <v>0</v>
      </c>
      <c r="V54" s="22" t="s">
        <v>24</v>
      </c>
    </row>
    <row r="55" spans="1:24" s="6" customFormat="1" ht="15.75" x14ac:dyDescent="0.2">
      <c r="A55" s="9" t="s">
        <v>73</v>
      </c>
      <c r="B55" s="14" t="s">
        <v>233</v>
      </c>
      <c r="C55" s="9" t="s">
        <v>234</v>
      </c>
      <c r="D55" s="31">
        <v>13.995085381200003</v>
      </c>
      <c r="E55" s="22">
        <v>9.4593507794279681</v>
      </c>
      <c r="F55" s="22">
        <v>0</v>
      </c>
      <c r="G55" s="22">
        <v>4.5357346017720346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f t="shared" si="22"/>
        <v>4.5357346017720346</v>
      </c>
      <c r="T55" s="22">
        <v>0</v>
      </c>
      <c r="U55" s="22">
        <v>0</v>
      </c>
      <c r="V55" s="22" t="s">
        <v>24</v>
      </c>
    </row>
    <row r="56" spans="1:24" s="6" customFormat="1" ht="15.75" x14ac:dyDescent="0.2">
      <c r="A56" s="9" t="s">
        <v>74</v>
      </c>
      <c r="B56" s="14" t="s">
        <v>235</v>
      </c>
      <c r="C56" s="9" t="s">
        <v>236</v>
      </c>
      <c r="D56" s="31">
        <v>12.774947535000001</v>
      </c>
      <c r="E56" s="22">
        <v>4.886748729999999</v>
      </c>
      <c r="F56" s="22">
        <v>0</v>
      </c>
      <c r="G56" s="22">
        <v>7.8881988050000018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f t="shared" si="22"/>
        <v>7.8881988050000018</v>
      </c>
      <c r="T56" s="22">
        <v>0</v>
      </c>
      <c r="U56" s="22">
        <v>0</v>
      </c>
      <c r="V56" s="22" t="s">
        <v>24</v>
      </c>
    </row>
    <row r="57" spans="1:24" s="6" customFormat="1" ht="15.75" x14ac:dyDescent="0.2">
      <c r="A57" s="9" t="s">
        <v>75</v>
      </c>
      <c r="B57" s="12" t="s">
        <v>237</v>
      </c>
      <c r="C57" s="9" t="s">
        <v>238</v>
      </c>
      <c r="D57" s="31">
        <v>15.34148257029835</v>
      </c>
      <c r="E57" s="22">
        <v>0</v>
      </c>
      <c r="F57" s="22">
        <v>0</v>
      </c>
      <c r="G57" s="22">
        <v>15.34148257029835</v>
      </c>
      <c r="H57" s="22">
        <v>15.34148257029835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15.34148257029835</v>
      </c>
      <c r="O57" s="22">
        <v>0</v>
      </c>
      <c r="P57" s="22">
        <v>0</v>
      </c>
      <c r="Q57" s="22">
        <v>0</v>
      </c>
      <c r="R57" s="22">
        <v>0</v>
      </c>
      <c r="S57" s="22">
        <f t="shared" si="22"/>
        <v>15.34148257029835</v>
      </c>
      <c r="T57" s="22">
        <v>0</v>
      </c>
      <c r="U57" s="22">
        <v>0</v>
      </c>
      <c r="V57" s="22" t="s">
        <v>24</v>
      </c>
    </row>
    <row r="58" spans="1:24" s="6" customFormat="1" ht="15.75" x14ac:dyDescent="0.2">
      <c r="A58" s="9" t="s">
        <v>76</v>
      </c>
      <c r="B58" s="14" t="s">
        <v>239</v>
      </c>
      <c r="C58" s="13" t="s">
        <v>240</v>
      </c>
      <c r="D58" s="31">
        <v>13.641589547245804</v>
      </c>
      <c r="E58" s="22">
        <v>13.161743500455426</v>
      </c>
      <c r="F58" s="22">
        <v>0</v>
      </c>
      <c r="G58" s="22">
        <v>0.47984604679037801</v>
      </c>
      <c r="H58" s="22">
        <v>0</v>
      </c>
      <c r="I58" s="22">
        <v>0.43267069200000002</v>
      </c>
      <c r="J58" s="22">
        <v>0</v>
      </c>
      <c r="K58" s="22">
        <v>0.43267069200000002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f t="shared" si="22"/>
        <v>4.7175354790377988E-2</v>
      </c>
      <c r="T58" s="22">
        <f>(K58+M58)-(J58+L58)</f>
        <v>0.43267069200000002</v>
      </c>
      <c r="U58" s="22">
        <v>0</v>
      </c>
      <c r="V58" s="22" t="s">
        <v>24</v>
      </c>
    </row>
    <row r="59" spans="1:24" s="6" customFormat="1" ht="15.75" x14ac:dyDescent="0.2">
      <c r="A59" s="9" t="s">
        <v>77</v>
      </c>
      <c r="B59" s="14" t="s">
        <v>241</v>
      </c>
      <c r="C59" s="13" t="s">
        <v>242</v>
      </c>
      <c r="D59" s="31">
        <v>13.744800694800002</v>
      </c>
      <c r="E59" s="22">
        <v>9.6915083294279665</v>
      </c>
      <c r="F59" s="22">
        <v>0</v>
      </c>
      <c r="G59" s="22">
        <v>4.0532923653720356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f t="shared" si="22"/>
        <v>4.0532923653720356</v>
      </c>
      <c r="T59" s="22">
        <v>0</v>
      </c>
      <c r="U59" s="22">
        <v>0</v>
      </c>
      <c r="V59" s="22" t="s">
        <v>24</v>
      </c>
    </row>
    <row r="60" spans="1:24" s="6" customFormat="1" ht="15.75" x14ac:dyDescent="0.2">
      <c r="A60" s="9" t="s">
        <v>78</v>
      </c>
      <c r="B60" s="14" t="s">
        <v>243</v>
      </c>
      <c r="C60" s="13" t="s">
        <v>244</v>
      </c>
      <c r="D60" s="31">
        <v>14.680844564878802</v>
      </c>
      <c r="E60" s="22">
        <v>13.932251492079917</v>
      </c>
      <c r="F60" s="22">
        <v>0</v>
      </c>
      <c r="G60" s="22">
        <v>0.74859307279888476</v>
      </c>
      <c r="H60" s="22">
        <v>0</v>
      </c>
      <c r="I60" s="22">
        <v>0.43267069200000002</v>
      </c>
      <c r="J60" s="22">
        <v>0</v>
      </c>
      <c r="K60" s="22">
        <v>0.43267069200000002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f t="shared" si="22"/>
        <v>0.31592238079888474</v>
      </c>
      <c r="T60" s="22">
        <f>(K60+M60)-(J60+L60)</f>
        <v>0.43267069200000002</v>
      </c>
      <c r="U60" s="22">
        <v>0</v>
      </c>
      <c r="V60" s="22" t="s">
        <v>24</v>
      </c>
    </row>
    <row r="61" spans="1:24" s="5" customFormat="1" ht="15.75" x14ac:dyDescent="0.2">
      <c r="A61" s="9" t="s">
        <v>79</v>
      </c>
      <c r="B61" s="14" t="s">
        <v>245</v>
      </c>
      <c r="C61" s="13" t="s">
        <v>246</v>
      </c>
      <c r="D61" s="31">
        <v>13.744800694800002</v>
      </c>
      <c r="E61" s="22">
        <v>9.399873406546611</v>
      </c>
      <c r="F61" s="22">
        <v>0</v>
      </c>
      <c r="G61" s="22">
        <v>4.3449272882533911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f t="shared" si="22"/>
        <v>4.3449272882533911</v>
      </c>
      <c r="T61" s="22">
        <v>0</v>
      </c>
      <c r="U61" s="22">
        <v>0</v>
      </c>
      <c r="V61" s="22" t="s">
        <v>24</v>
      </c>
    </row>
    <row r="62" spans="1:24" s="6" customFormat="1" ht="31.5" x14ac:dyDescent="0.2">
      <c r="A62" s="9" t="s">
        <v>80</v>
      </c>
      <c r="B62" s="14" t="s">
        <v>247</v>
      </c>
      <c r="C62" s="13" t="s">
        <v>248</v>
      </c>
      <c r="D62" s="31">
        <v>13.400919964215001</v>
      </c>
      <c r="E62" s="22">
        <v>0</v>
      </c>
      <c r="F62" s="22">
        <v>0</v>
      </c>
      <c r="G62" s="22">
        <v>13.400919964215001</v>
      </c>
      <c r="H62" s="22">
        <v>0</v>
      </c>
      <c r="I62" s="22">
        <f>K62+M62</f>
        <v>5.3916689633333332</v>
      </c>
      <c r="J62" s="22">
        <v>0</v>
      </c>
      <c r="K62" s="22">
        <v>5.3815975333333332</v>
      </c>
      <c r="L62" s="22">
        <v>0</v>
      </c>
      <c r="M62" s="22">
        <f>10.07143/1000</f>
        <v>1.0071429999999999E-2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f t="shared" si="22"/>
        <v>8.0092510008816689</v>
      </c>
      <c r="T62" s="22">
        <f>(K62+M62)-(J62+L62)</f>
        <v>5.3916689633333332</v>
      </c>
      <c r="U62" s="22">
        <v>0</v>
      </c>
      <c r="V62" s="22" t="s">
        <v>24</v>
      </c>
    </row>
    <row r="63" spans="1:24" s="6" customFormat="1" ht="15.75" x14ac:dyDescent="0.2">
      <c r="A63" s="9" t="s">
        <v>81</v>
      </c>
      <c r="B63" s="14" t="s">
        <v>249</v>
      </c>
      <c r="C63" s="13" t="s">
        <v>250</v>
      </c>
      <c r="D63" s="31">
        <v>14.418295928845204</v>
      </c>
      <c r="E63" s="22">
        <v>13.814290874575764</v>
      </c>
      <c r="F63" s="22">
        <v>0</v>
      </c>
      <c r="G63" s="22">
        <v>0.60400505426943951</v>
      </c>
      <c r="H63" s="22">
        <v>0</v>
      </c>
      <c r="I63" s="22">
        <v>0.43267069200000002</v>
      </c>
      <c r="J63" s="22">
        <v>0</v>
      </c>
      <c r="K63" s="22">
        <v>0.43267069200000002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f t="shared" si="22"/>
        <v>0.17133436226943949</v>
      </c>
      <c r="T63" s="22">
        <f t="shared" ref="T63:T65" si="24">(K63+M63)-(J63+L63)</f>
        <v>0.43267069200000002</v>
      </c>
      <c r="U63" s="22">
        <v>0</v>
      </c>
      <c r="V63" s="22" t="s">
        <v>24</v>
      </c>
    </row>
    <row r="64" spans="1:24" s="6" customFormat="1" ht="15.75" x14ac:dyDescent="0.2">
      <c r="A64" s="9" t="s">
        <v>82</v>
      </c>
      <c r="B64" s="14" t="s">
        <v>251</v>
      </c>
      <c r="C64" s="13" t="s">
        <v>252</v>
      </c>
      <c r="D64" s="31">
        <v>14.680844564878802</v>
      </c>
      <c r="E64" s="22">
        <v>13.466414480905424</v>
      </c>
      <c r="F64" s="22">
        <v>0</v>
      </c>
      <c r="G64" s="22">
        <v>1.2144300839733777</v>
      </c>
      <c r="H64" s="22">
        <v>0</v>
      </c>
      <c r="I64" s="22">
        <v>0.43267069200000002</v>
      </c>
      <c r="J64" s="22">
        <v>0</v>
      </c>
      <c r="K64" s="22">
        <v>0.43267069200000002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f t="shared" si="22"/>
        <v>0.78175939197337763</v>
      </c>
      <c r="T64" s="22">
        <f t="shared" si="24"/>
        <v>0.43267069200000002</v>
      </c>
      <c r="U64" s="22">
        <v>0</v>
      </c>
      <c r="V64" s="22" t="s">
        <v>24</v>
      </c>
    </row>
    <row r="65" spans="1:22" s="6" customFormat="1" ht="15.75" x14ac:dyDescent="0.2">
      <c r="A65" s="9" t="s">
        <v>83</v>
      </c>
      <c r="B65" s="14" t="s">
        <v>253</v>
      </c>
      <c r="C65" s="13" t="s">
        <v>254</v>
      </c>
      <c r="D65" s="31">
        <v>14.680844564878802</v>
      </c>
      <c r="E65" s="22">
        <v>13.466833458730678</v>
      </c>
      <c r="F65" s="22">
        <v>0</v>
      </c>
      <c r="G65" s="22">
        <v>1.2140111061481242</v>
      </c>
      <c r="H65" s="22">
        <v>0</v>
      </c>
      <c r="I65" s="22">
        <v>0.43267069200000002</v>
      </c>
      <c r="J65" s="22">
        <v>0</v>
      </c>
      <c r="K65" s="22">
        <v>0.43267069200000002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f t="shared" si="22"/>
        <v>0.78134041414812416</v>
      </c>
      <c r="T65" s="22">
        <f t="shared" si="24"/>
        <v>0.43267069200000002</v>
      </c>
      <c r="U65" s="22">
        <v>0</v>
      </c>
      <c r="V65" s="22" t="s">
        <v>24</v>
      </c>
    </row>
    <row r="66" spans="1:22" s="6" customFormat="1" ht="15.75" x14ac:dyDescent="0.2">
      <c r="A66" s="9" t="s">
        <v>84</v>
      </c>
      <c r="B66" s="12" t="s">
        <v>255</v>
      </c>
      <c r="C66" s="9" t="s">
        <v>256</v>
      </c>
      <c r="D66" s="31">
        <v>15.067119245643234</v>
      </c>
      <c r="E66" s="22">
        <v>0</v>
      </c>
      <c r="F66" s="22">
        <v>0</v>
      </c>
      <c r="G66" s="22">
        <v>15.067119245643234</v>
      </c>
      <c r="H66" s="22">
        <v>15.067119245643234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15.067119245643234</v>
      </c>
      <c r="O66" s="22">
        <v>0</v>
      </c>
      <c r="P66" s="22">
        <v>0</v>
      </c>
      <c r="Q66" s="22">
        <v>0</v>
      </c>
      <c r="R66" s="22">
        <v>0</v>
      </c>
      <c r="S66" s="22">
        <f t="shared" si="22"/>
        <v>15.067119245643234</v>
      </c>
      <c r="T66" s="22">
        <v>0</v>
      </c>
      <c r="U66" s="22">
        <v>0</v>
      </c>
      <c r="V66" s="22" t="s">
        <v>24</v>
      </c>
    </row>
    <row r="67" spans="1:22" s="6" customFormat="1" ht="15.75" x14ac:dyDescent="0.2">
      <c r="A67" s="9" t="s">
        <v>85</v>
      </c>
      <c r="B67" s="12" t="s">
        <v>257</v>
      </c>
      <c r="C67" s="9" t="s">
        <v>258</v>
      </c>
      <c r="D67" s="31">
        <v>15.067119245643234</v>
      </c>
      <c r="E67" s="22">
        <v>0</v>
      </c>
      <c r="F67" s="22">
        <v>0</v>
      </c>
      <c r="G67" s="22">
        <v>15.067119245643234</v>
      </c>
      <c r="H67" s="22">
        <v>15.067119245643234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15.067119245643234</v>
      </c>
      <c r="O67" s="22">
        <v>0</v>
      </c>
      <c r="P67" s="22">
        <v>0</v>
      </c>
      <c r="Q67" s="22">
        <v>0</v>
      </c>
      <c r="R67" s="22">
        <v>0</v>
      </c>
      <c r="S67" s="22">
        <f t="shared" si="22"/>
        <v>15.067119245643234</v>
      </c>
      <c r="T67" s="22">
        <v>0</v>
      </c>
      <c r="U67" s="22">
        <v>0</v>
      </c>
      <c r="V67" s="22" t="s">
        <v>24</v>
      </c>
    </row>
    <row r="68" spans="1:22" s="6" customFormat="1" ht="31.5" x14ac:dyDescent="0.2">
      <c r="A68" s="9" t="s">
        <v>86</v>
      </c>
      <c r="B68" s="14" t="s">
        <v>259</v>
      </c>
      <c r="C68" s="13" t="s">
        <v>260</v>
      </c>
      <c r="D68" s="31">
        <v>13.400919964215001</v>
      </c>
      <c r="E68" s="22">
        <v>0</v>
      </c>
      <c r="F68" s="22">
        <v>0</v>
      </c>
      <c r="G68" s="22">
        <v>13.400919964215001</v>
      </c>
      <c r="H68" s="22">
        <v>0</v>
      </c>
      <c r="I68" s="22">
        <f t="shared" ref="I68:I69" si="25">K68+M68</f>
        <v>5.3916689633333332</v>
      </c>
      <c r="J68" s="22">
        <v>0</v>
      </c>
      <c r="K68" s="22">
        <v>5.3815975333333332</v>
      </c>
      <c r="L68" s="22">
        <v>0</v>
      </c>
      <c r="M68" s="22">
        <f t="shared" ref="M68:M69" si="26">10.07143/1000</f>
        <v>1.0071429999999999E-2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f t="shared" si="22"/>
        <v>8.0092510008816689</v>
      </c>
      <c r="T68" s="22">
        <f t="shared" ref="T68:T69" si="27">(K68+M68)-(J68+L68)</f>
        <v>5.3916689633333332</v>
      </c>
      <c r="U68" s="22">
        <v>0</v>
      </c>
      <c r="V68" s="22" t="s">
        <v>24</v>
      </c>
    </row>
    <row r="69" spans="1:22" s="6" customFormat="1" ht="31.5" x14ac:dyDescent="0.2">
      <c r="A69" s="9" t="s">
        <v>87</v>
      </c>
      <c r="B69" s="14" t="s">
        <v>261</v>
      </c>
      <c r="C69" s="13" t="s">
        <v>262</v>
      </c>
      <c r="D69" s="31">
        <v>1.0666038338865</v>
      </c>
      <c r="E69" s="22">
        <v>0</v>
      </c>
      <c r="F69" s="22">
        <v>0</v>
      </c>
      <c r="G69" s="22">
        <v>1.0666038338865</v>
      </c>
      <c r="H69" s="22">
        <v>0</v>
      </c>
      <c r="I69" s="22">
        <f t="shared" si="25"/>
        <v>5.3440759383333338</v>
      </c>
      <c r="J69" s="22">
        <v>0</v>
      </c>
      <c r="K69" s="22">
        <v>5.3340045083333338</v>
      </c>
      <c r="L69" s="22">
        <v>0</v>
      </c>
      <c r="M69" s="22">
        <f t="shared" si="26"/>
        <v>1.0071429999999999E-2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f t="shared" si="22"/>
        <v>-4.2774721044468338</v>
      </c>
      <c r="T69" s="22">
        <f t="shared" si="27"/>
        <v>5.3440759383333338</v>
      </c>
      <c r="U69" s="22">
        <v>0</v>
      </c>
      <c r="V69" s="22" t="s">
        <v>24</v>
      </c>
    </row>
    <row r="70" spans="1:22" s="6" customFormat="1" ht="15.75" x14ac:dyDescent="0.2">
      <c r="A70" s="9" t="s">
        <v>88</v>
      </c>
      <c r="B70" s="14" t="s">
        <v>263</v>
      </c>
      <c r="C70" s="13" t="s">
        <v>264</v>
      </c>
      <c r="D70" s="31">
        <v>13.995085381200003</v>
      </c>
      <c r="E70" s="22">
        <v>9.4593507794279681</v>
      </c>
      <c r="F70" s="22">
        <v>0</v>
      </c>
      <c r="G70" s="22">
        <v>4.5357346017720346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f t="shared" si="22"/>
        <v>4.5357346017720346</v>
      </c>
      <c r="T70" s="22">
        <v>0</v>
      </c>
      <c r="U70" s="22">
        <v>0</v>
      </c>
      <c r="V70" s="22" t="s">
        <v>24</v>
      </c>
    </row>
    <row r="71" spans="1:22" s="6" customFormat="1" ht="15.75" x14ac:dyDescent="0.2">
      <c r="A71" s="9" t="s">
        <v>89</v>
      </c>
      <c r="B71" s="14" t="s">
        <v>265</v>
      </c>
      <c r="C71" s="13" t="s">
        <v>266</v>
      </c>
      <c r="D71" s="31">
        <v>13.004375164200006</v>
      </c>
      <c r="E71" s="22">
        <v>9.4593507794279681</v>
      </c>
      <c r="F71" s="22">
        <v>0</v>
      </c>
      <c r="G71" s="22">
        <v>3.545024384772038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f t="shared" si="22"/>
        <v>3.545024384772038</v>
      </c>
      <c r="T71" s="22">
        <v>0</v>
      </c>
      <c r="U71" s="22">
        <v>0</v>
      </c>
      <c r="V71" s="22" t="s">
        <v>24</v>
      </c>
    </row>
    <row r="72" spans="1:22" s="6" customFormat="1" ht="15.75" x14ac:dyDescent="0.2">
      <c r="A72" s="9" t="s">
        <v>90</v>
      </c>
      <c r="B72" s="14" t="s">
        <v>267</v>
      </c>
      <c r="C72" s="13" t="s">
        <v>268</v>
      </c>
      <c r="D72" s="31">
        <v>13.744800694800002</v>
      </c>
      <c r="E72" s="22">
        <v>9.4593507794279681</v>
      </c>
      <c r="F72" s="22">
        <v>0</v>
      </c>
      <c r="G72" s="22">
        <v>4.285449915372034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f t="shared" si="22"/>
        <v>4.285449915372034</v>
      </c>
      <c r="T72" s="22">
        <v>0</v>
      </c>
      <c r="U72" s="22">
        <v>0</v>
      </c>
      <c r="V72" s="22" t="s">
        <v>24</v>
      </c>
    </row>
    <row r="73" spans="1:22" s="6" customFormat="1" ht="15.75" x14ac:dyDescent="0.2">
      <c r="A73" s="9" t="s">
        <v>91</v>
      </c>
      <c r="B73" s="14" t="s">
        <v>269</v>
      </c>
      <c r="C73" s="13" t="s">
        <v>270</v>
      </c>
      <c r="D73" s="31">
        <v>14.680844564878802</v>
      </c>
      <c r="E73" s="22">
        <v>13.466833458730678</v>
      </c>
      <c r="F73" s="22">
        <v>0</v>
      </c>
      <c r="G73" s="22">
        <v>1.2140111061481242</v>
      </c>
      <c r="H73" s="22">
        <v>0</v>
      </c>
      <c r="I73" s="22">
        <v>0.43267069200000002</v>
      </c>
      <c r="J73" s="22">
        <v>0</v>
      </c>
      <c r="K73" s="22">
        <v>0.43267069200000002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f t="shared" si="22"/>
        <v>0.78134041414812416</v>
      </c>
      <c r="T73" s="22">
        <f>(K73+M73)-(J73+L73)</f>
        <v>0.43267069200000002</v>
      </c>
      <c r="U73" s="22">
        <v>0</v>
      </c>
      <c r="V73" s="22" t="s">
        <v>24</v>
      </c>
    </row>
    <row r="74" spans="1:22" s="6" customFormat="1" ht="15.75" x14ac:dyDescent="0.2">
      <c r="A74" s="9" t="s">
        <v>92</v>
      </c>
      <c r="B74" s="14" t="s">
        <v>271</v>
      </c>
      <c r="C74" s="13" t="s">
        <v>272</v>
      </c>
      <c r="D74" s="31">
        <v>1.4818939140600005</v>
      </c>
      <c r="E74" s="22">
        <v>0.47914159322033906</v>
      </c>
      <c r="F74" s="22">
        <v>0</v>
      </c>
      <c r="G74" s="22">
        <v>1.0027523208396614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f t="shared" si="22"/>
        <v>1.0027523208396614</v>
      </c>
      <c r="T74" s="22">
        <v>0</v>
      </c>
      <c r="U74" s="22">
        <v>0</v>
      </c>
      <c r="V74" s="22" t="s">
        <v>24</v>
      </c>
    </row>
    <row r="75" spans="1:22" s="6" customFormat="1" ht="47.25" x14ac:dyDescent="0.2">
      <c r="A75" s="9" t="s">
        <v>93</v>
      </c>
      <c r="B75" s="14" t="s">
        <v>273</v>
      </c>
      <c r="C75" s="13" t="s">
        <v>274</v>
      </c>
      <c r="D75" s="8">
        <v>3.7789155162139512</v>
      </c>
      <c r="E75" s="22">
        <v>0.92716963000000008</v>
      </c>
      <c r="F75" s="22">
        <v>0</v>
      </c>
      <c r="G75" s="22">
        <v>2.8517458862139513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f t="shared" si="22"/>
        <v>2.8517458862139513</v>
      </c>
      <c r="T75" s="22">
        <v>0</v>
      </c>
      <c r="U75" s="22">
        <v>0</v>
      </c>
      <c r="V75" s="22" t="s">
        <v>24</v>
      </c>
    </row>
    <row r="76" spans="1:22" s="6" customFormat="1" ht="63" x14ac:dyDescent="0.2">
      <c r="A76" s="9" t="s">
        <v>94</v>
      </c>
      <c r="B76" s="15" t="s">
        <v>275</v>
      </c>
      <c r="C76" s="13" t="s">
        <v>276</v>
      </c>
      <c r="D76" s="8">
        <v>1.5545067158489403</v>
      </c>
      <c r="E76" s="22">
        <v>0</v>
      </c>
      <c r="F76" s="22">
        <v>0</v>
      </c>
      <c r="G76" s="22">
        <v>1.5545067158489403</v>
      </c>
      <c r="H76" s="22">
        <v>0</v>
      </c>
      <c r="I76" s="22">
        <f>K76+M76</f>
        <v>54.06458219666667</v>
      </c>
      <c r="J76" s="22">
        <v>0</v>
      </c>
      <c r="K76" s="22">
        <v>53.963867916666672</v>
      </c>
      <c r="L76" s="22">
        <v>0</v>
      </c>
      <c r="M76" s="22">
        <f>100.71428/1000</f>
        <v>0.10071428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f t="shared" si="22"/>
        <v>-52.510075480817733</v>
      </c>
      <c r="T76" s="22">
        <f>(K76+M76)-(J76+L76)</f>
        <v>54.06458219666667</v>
      </c>
      <c r="U76" s="22">
        <v>0</v>
      </c>
      <c r="V76" s="22" t="s">
        <v>24</v>
      </c>
    </row>
    <row r="77" spans="1:22" s="6" customFormat="1" ht="31.5" x14ac:dyDescent="0.2">
      <c r="A77" s="9" t="s">
        <v>95</v>
      </c>
      <c r="B77" s="14" t="s">
        <v>277</v>
      </c>
      <c r="C77" s="13" t="s">
        <v>278</v>
      </c>
      <c r="D77" s="8">
        <v>1.8839619756774186</v>
      </c>
      <c r="E77" s="22">
        <v>9.6788881971186438</v>
      </c>
      <c r="F77" s="22">
        <v>0</v>
      </c>
      <c r="G77" s="22">
        <v>-7.7949262214412247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f t="shared" si="22"/>
        <v>-7.7949262214412247</v>
      </c>
      <c r="T77" s="22">
        <v>0</v>
      </c>
      <c r="U77" s="22">
        <v>0</v>
      </c>
      <c r="V77" s="22" t="s">
        <v>24</v>
      </c>
    </row>
    <row r="78" spans="1:22" s="6" customFormat="1" ht="31.5" x14ac:dyDescent="0.2">
      <c r="A78" s="9" t="s">
        <v>96</v>
      </c>
      <c r="B78" s="14" t="s">
        <v>279</v>
      </c>
      <c r="C78" s="13" t="s">
        <v>280</v>
      </c>
      <c r="D78" s="8">
        <v>5.9275756562400019</v>
      </c>
      <c r="E78" s="22">
        <v>9.3738466999999996</v>
      </c>
      <c r="F78" s="22">
        <v>0</v>
      </c>
      <c r="G78" s="22">
        <v>-3.4462710437599977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f t="shared" si="22"/>
        <v>-3.4462710437599977</v>
      </c>
      <c r="T78" s="22">
        <v>0</v>
      </c>
      <c r="U78" s="22">
        <v>0</v>
      </c>
      <c r="V78" s="22" t="s">
        <v>24</v>
      </c>
    </row>
    <row r="79" spans="1:22" s="6" customFormat="1" ht="31.5" x14ac:dyDescent="0.2">
      <c r="A79" s="9" t="s">
        <v>97</v>
      </c>
      <c r="B79" s="14" t="s">
        <v>281</v>
      </c>
      <c r="C79" s="13" t="s">
        <v>282</v>
      </c>
      <c r="D79" s="8">
        <v>2.511949300903225</v>
      </c>
      <c r="E79" s="22">
        <v>4.6862536625423727</v>
      </c>
      <c r="F79" s="22">
        <v>0</v>
      </c>
      <c r="G79" s="22">
        <v>-2.1743043616391478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f t="shared" si="22"/>
        <v>-2.1743043616391478</v>
      </c>
      <c r="T79" s="22">
        <v>0</v>
      </c>
      <c r="U79" s="22">
        <v>0</v>
      </c>
      <c r="V79" s="22" t="s">
        <v>24</v>
      </c>
    </row>
    <row r="80" spans="1:22" s="6" customFormat="1" ht="31.5" x14ac:dyDescent="0.2">
      <c r="A80" s="9" t="s">
        <v>98</v>
      </c>
      <c r="B80" s="14" t="s">
        <v>283</v>
      </c>
      <c r="C80" s="13" t="s">
        <v>284</v>
      </c>
      <c r="D80" s="8">
        <v>4.4456817421800006</v>
      </c>
      <c r="E80" s="22">
        <v>14.060770049999999</v>
      </c>
      <c r="F80" s="22">
        <v>0</v>
      </c>
      <c r="G80" s="22">
        <v>-9.6150883078199989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f t="shared" si="22"/>
        <v>-9.6150883078199989</v>
      </c>
      <c r="T80" s="22">
        <v>0</v>
      </c>
      <c r="U80" s="22">
        <v>0</v>
      </c>
      <c r="V80" s="22" t="s">
        <v>24</v>
      </c>
    </row>
    <row r="81" spans="1:22" s="6" customFormat="1" ht="31.5" x14ac:dyDescent="0.2">
      <c r="A81" s="9" t="s">
        <v>99</v>
      </c>
      <c r="B81" s="14" t="s">
        <v>285</v>
      </c>
      <c r="C81" s="13" t="s">
        <v>286</v>
      </c>
      <c r="D81" s="8">
        <v>0.39836979252000015</v>
      </c>
      <c r="E81" s="22">
        <v>0.47460817</v>
      </c>
      <c r="F81" s="22">
        <v>0</v>
      </c>
      <c r="G81" s="22">
        <v>-7.6238377479999841E-2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f t="shared" si="22"/>
        <v>-7.6238377479999841E-2</v>
      </c>
      <c r="T81" s="22">
        <v>0</v>
      </c>
      <c r="U81" s="22">
        <v>0</v>
      </c>
      <c r="V81" s="22" t="s">
        <v>24</v>
      </c>
    </row>
    <row r="82" spans="1:22" s="6" customFormat="1" ht="31.5" x14ac:dyDescent="0.2">
      <c r="A82" s="9" t="s">
        <v>100</v>
      </c>
      <c r="B82" s="14" t="s">
        <v>287</v>
      </c>
      <c r="C82" s="13" t="s">
        <v>288</v>
      </c>
      <c r="D82" s="8">
        <v>12.972090525360121</v>
      </c>
      <c r="E82" s="22">
        <v>14.37821082895746</v>
      </c>
      <c r="F82" s="22">
        <v>0</v>
      </c>
      <c r="G82" s="22">
        <v>-1.4061203035973389</v>
      </c>
      <c r="H82" s="22">
        <v>0</v>
      </c>
      <c r="I82" s="22">
        <v>0.43267069200000002</v>
      </c>
      <c r="J82" s="22">
        <v>0</v>
      </c>
      <c r="K82" s="22">
        <v>0.43267069200000002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f t="shared" si="22"/>
        <v>-1.8387909955973389</v>
      </c>
      <c r="T82" s="22">
        <f>(K82+M82)-(J82+L82)</f>
        <v>0.43267069200000002</v>
      </c>
      <c r="U82" s="22">
        <v>0</v>
      </c>
      <c r="V82" s="22" t="s">
        <v>24</v>
      </c>
    </row>
    <row r="83" spans="1:22" s="6" customFormat="1" ht="63" x14ac:dyDescent="0.2">
      <c r="A83" s="9" t="s">
        <v>101</v>
      </c>
      <c r="B83" s="14" t="s">
        <v>289</v>
      </c>
      <c r="C83" s="13" t="s">
        <v>290</v>
      </c>
      <c r="D83" s="8">
        <v>12.972090525360121</v>
      </c>
      <c r="E83" s="22">
        <v>0</v>
      </c>
      <c r="F83" s="22">
        <v>0</v>
      </c>
      <c r="G83" s="22">
        <v>12.972090525360121</v>
      </c>
      <c r="H83" s="22">
        <v>0</v>
      </c>
      <c r="I83" s="22">
        <f>K83+M83</f>
        <v>9.268322246666667</v>
      </c>
      <c r="J83" s="22">
        <v>0</v>
      </c>
      <c r="K83" s="22">
        <v>9.258250816666667</v>
      </c>
      <c r="L83" s="22">
        <v>0</v>
      </c>
      <c r="M83" s="22">
        <v>1.0071429999999999E-2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f t="shared" si="22"/>
        <v>3.7037682786934543</v>
      </c>
      <c r="T83" s="22">
        <f>(K83+M83)-(J83+L83)</f>
        <v>9.268322246666667</v>
      </c>
      <c r="U83" s="22">
        <v>0</v>
      </c>
      <c r="V83" s="22" t="s">
        <v>24</v>
      </c>
    </row>
    <row r="84" spans="1:22" s="6" customFormat="1" ht="31.5" x14ac:dyDescent="0.2">
      <c r="A84" s="9" t="s">
        <v>102</v>
      </c>
      <c r="B84" s="14" t="s">
        <v>291</v>
      </c>
      <c r="C84" s="13" t="s">
        <v>292</v>
      </c>
      <c r="D84" s="8">
        <v>1.7129901078360006</v>
      </c>
      <c r="E84" s="22">
        <v>0</v>
      </c>
      <c r="F84" s="22">
        <v>0</v>
      </c>
      <c r="G84" s="22">
        <v>1.7129901078360006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f t="shared" si="22"/>
        <v>1.7129901078360006</v>
      </c>
      <c r="T84" s="22">
        <v>0</v>
      </c>
      <c r="U84" s="22">
        <v>0</v>
      </c>
      <c r="V84" s="22" t="s">
        <v>24</v>
      </c>
    </row>
    <row r="85" spans="1:22" s="6" customFormat="1" ht="31.5" x14ac:dyDescent="0.2">
      <c r="A85" s="9" t="s">
        <v>103</v>
      </c>
      <c r="B85" s="14" t="s">
        <v>293</v>
      </c>
      <c r="C85" s="13" t="s">
        <v>294</v>
      </c>
      <c r="D85" s="8">
        <v>1.6731531285840004</v>
      </c>
      <c r="E85" s="22">
        <v>0</v>
      </c>
      <c r="F85" s="22">
        <v>0</v>
      </c>
      <c r="G85" s="22">
        <v>1.6731531285840004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f t="shared" si="22"/>
        <v>1.6731531285840004</v>
      </c>
      <c r="T85" s="22">
        <v>0</v>
      </c>
      <c r="U85" s="22">
        <v>0</v>
      </c>
      <c r="V85" s="22" t="s">
        <v>24</v>
      </c>
    </row>
    <row r="86" spans="1:22" s="6" customFormat="1" ht="31.5" x14ac:dyDescent="0.2">
      <c r="A86" s="9" t="s">
        <v>104</v>
      </c>
      <c r="B86" s="14" t="s">
        <v>295</v>
      </c>
      <c r="C86" s="13" t="s">
        <v>296</v>
      </c>
      <c r="D86" s="8">
        <v>1.0697981756249089</v>
      </c>
      <c r="E86" s="22">
        <v>0</v>
      </c>
      <c r="F86" s="22">
        <v>0</v>
      </c>
      <c r="G86" s="22">
        <v>1.0697981756249089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f t="shared" si="22"/>
        <v>1.0697981756249089</v>
      </c>
      <c r="T86" s="22">
        <v>0</v>
      </c>
      <c r="U86" s="22">
        <v>0</v>
      </c>
      <c r="V86" s="22" t="s">
        <v>24</v>
      </c>
    </row>
    <row r="87" spans="1:22" s="6" customFormat="1" ht="31.5" x14ac:dyDescent="0.2">
      <c r="A87" s="9" t="s">
        <v>105</v>
      </c>
      <c r="B87" s="14" t="s">
        <v>297</v>
      </c>
      <c r="C87" s="13" t="s">
        <v>298</v>
      </c>
      <c r="D87" s="8">
        <v>0.96114679841300421</v>
      </c>
      <c r="E87" s="22">
        <v>0</v>
      </c>
      <c r="F87" s="22">
        <v>0</v>
      </c>
      <c r="G87" s="22">
        <v>0.96114679841300421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f t="shared" si="22"/>
        <v>0.96114679841300421</v>
      </c>
      <c r="T87" s="22">
        <v>0</v>
      </c>
      <c r="U87" s="22">
        <v>0</v>
      </c>
      <c r="V87" s="22" t="s">
        <v>24</v>
      </c>
    </row>
    <row r="88" spans="1:22" s="6" customFormat="1" ht="78.75" x14ac:dyDescent="0.2">
      <c r="A88" s="9" t="s">
        <v>106</v>
      </c>
      <c r="B88" s="9" t="s">
        <v>107</v>
      </c>
      <c r="C88" s="9" t="s">
        <v>23</v>
      </c>
      <c r="D88" s="22">
        <v>44.600467691847562</v>
      </c>
      <c r="E88" s="22">
        <v>17.441806157732472</v>
      </c>
      <c r="F88" s="22">
        <v>0</v>
      </c>
      <c r="G88" s="22">
        <v>27.158661534115087</v>
      </c>
      <c r="H88" s="22">
        <v>12.666440154911001</v>
      </c>
      <c r="I88" s="22">
        <f t="shared" ref="I88" si="28">SUM(I89:I125)</f>
        <v>0</v>
      </c>
      <c r="J88" s="22">
        <v>0</v>
      </c>
      <c r="K88" s="22">
        <v>0</v>
      </c>
      <c r="L88" s="22">
        <v>0</v>
      </c>
      <c r="M88" s="22">
        <f t="shared" ref="M88" si="29">SUM(M89:M125)</f>
        <v>0</v>
      </c>
      <c r="N88" s="22">
        <v>0</v>
      </c>
      <c r="O88" s="22">
        <v>0</v>
      </c>
      <c r="P88" s="22">
        <v>12.666440154911001</v>
      </c>
      <c r="Q88" s="22">
        <v>0</v>
      </c>
      <c r="R88" s="22">
        <v>0</v>
      </c>
      <c r="S88" s="22">
        <f t="shared" ref="S88" si="30">SUM(S89:S125)</f>
        <v>27.158661534115087</v>
      </c>
      <c r="T88" s="22">
        <v>0</v>
      </c>
      <c r="U88" s="22">
        <v>0</v>
      </c>
      <c r="V88" s="22" t="s">
        <v>24</v>
      </c>
    </row>
    <row r="89" spans="1:22" s="6" customFormat="1" ht="31.5" x14ac:dyDescent="0.2">
      <c r="A89" s="9" t="s">
        <v>108</v>
      </c>
      <c r="B89" s="16" t="s">
        <v>299</v>
      </c>
      <c r="C89" s="9" t="s">
        <v>300</v>
      </c>
      <c r="D89" s="32">
        <v>1.1554809688800003</v>
      </c>
      <c r="E89" s="22">
        <v>0.30753640496564361</v>
      </c>
      <c r="F89" s="22">
        <v>0</v>
      </c>
      <c r="G89" s="22">
        <v>0.84794456391435669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f t="shared" si="22"/>
        <v>0.84794456391435669</v>
      </c>
      <c r="T89" s="22">
        <v>0</v>
      </c>
      <c r="U89" s="22">
        <v>0</v>
      </c>
      <c r="V89" s="22" t="s">
        <v>24</v>
      </c>
    </row>
    <row r="90" spans="1:22" s="6" customFormat="1" ht="31.5" x14ac:dyDescent="0.2">
      <c r="A90" s="9" t="s">
        <v>301</v>
      </c>
      <c r="B90" s="16" t="s">
        <v>302</v>
      </c>
      <c r="C90" s="9" t="s">
        <v>303</v>
      </c>
      <c r="D90" s="32">
        <v>1.1554809688800003</v>
      </c>
      <c r="E90" s="22">
        <v>0.96611952496564368</v>
      </c>
      <c r="F90" s="22">
        <v>0</v>
      </c>
      <c r="G90" s="22">
        <v>0.18936144391435661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f t="shared" si="22"/>
        <v>0.18936144391435661</v>
      </c>
      <c r="T90" s="22">
        <v>0</v>
      </c>
      <c r="U90" s="22">
        <v>0</v>
      </c>
      <c r="V90" s="22" t="s">
        <v>24</v>
      </c>
    </row>
    <row r="91" spans="1:22" s="6" customFormat="1" ht="31.5" x14ac:dyDescent="0.2">
      <c r="A91" s="9" t="s">
        <v>304</v>
      </c>
      <c r="B91" s="16" t="s">
        <v>305</v>
      </c>
      <c r="C91" s="9" t="s">
        <v>306</v>
      </c>
      <c r="D91" s="32">
        <v>1.1554809688800003</v>
      </c>
      <c r="E91" s="22">
        <v>0.44505252496564357</v>
      </c>
      <c r="F91" s="22">
        <v>0</v>
      </c>
      <c r="G91" s="22">
        <v>0.71042844391435667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f t="shared" si="22"/>
        <v>0.71042844391435667</v>
      </c>
      <c r="T91" s="22">
        <v>0</v>
      </c>
      <c r="U91" s="22">
        <v>0</v>
      </c>
      <c r="V91" s="22" t="s">
        <v>24</v>
      </c>
    </row>
    <row r="92" spans="1:22" s="6" customFormat="1" ht="31.5" x14ac:dyDescent="0.2">
      <c r="A92" s="9" t="s">
        <v>307</v>
      </c>
      <c r="B92" s="16" t="s">
        <v>308</v>
      </c>
      <c r="C92" s="9" t="s">
        <v>309</v>
      </c>
      <c r="D92" s="32">
        <v>1.1554809688800003</v>
      </c>
      <c r="E92" s="22">
        <v>0.60902313496564364</v>
      </c>
      <c r="F92" s="22">
        <v>0</v>
      </c>
      <c r="G92" s="22">
        <v>0.54645783391435665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f t="shared" si="22"/>
        <v>0.54645783391435665</v>
      </c>
      <c r="T92" s="22">
        <v>0</v>
      </c>
      <c r="U92" s="22">
        <v>0</v>
      </c>
      <c r="V92" s="22" t="s">
        <v>24</v>
      </c>
    </row>
    <row r="93" spans="1:22" s="6" customFormat="1" ht="31.5" x14ac:dyDescent="0.2">
      <c r="A93" s="9" t="s">
        <v>310</v>
      </c>
      <c r="B93" s="16" t="s">
        <v>311</v>
      </c>
      <c r="C93" s="9" t="s">
        <v>312</v>
      </c>
      <c r="D93" s="32">
        <v>1.2120995363551201</v>
      </c>
      <c r="E93" s="22">
        <v>0.44505252496564357</v>
      </c>
      <c r="F93" s="22">
        <v>0</v>
      </c>
      <c r="G93" s="22">
        <v>0.76704701138947651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f t="shared" si="22"/>
        <v>0.76704701138947651</v>
      </c>
      <c r="T93" s="22">
        <v>0</v>
      </c>
      <c r="U93" s="22">
        <v>0</v>
      </c>
      <c r="V93" s="22" t="s">
        <v>24</v>
      </c>
    </row>
    <row r="94" spans="1:22" s="6" customFormat="1" ht="31.5" x14ac:dyDescent="0.2">
      <c r="A94" s="9" t="s">
        <v>313</v>
      </c>
      <c r="B94" s="16" t="s">
        <v>314</v>
      </c>
      <c r="C94" s="9" t="s">
        <v>315</v>
      </c>
      <c r="D94" s="32">
        <v>1.2120995363551201</v>
      </c>
      <c r="E94" s="22">
        <v>0.44505252496564357</v>
      </c>
      <c r="F94" s="22">
        <v>0</v>
      </c>
      <c r="G94" s="22">
        <v>0.76704701138947651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f t="shared" si="22"/>
        <v>0.76704701138947651</v>
      </c>
      <c r="T94" s="22">
        <v>0</v>
      </c>
      <c r="U94" s="22">
        <v>0</v>
      </c>
      <c r="V94" s="22" t="s">
        <v>24</v>
      </c>
    </row>
    <row r="95" spans="1:22" s="6" customFormat="1" ht="31.5" x14ac:dyDescent="0.2">
      <c r="A95" s="9" t="s">
        <v>316</v>
      </c>
      <c r="B95" s="16" t="s">
        <v>317</v>
      </c>
      <c r="C95" s="9" t="s">
        <v>318</v>
      </c>
      <c r="D95" s="32">
        <v>1.2120995363551201</v>
      </c>
      <c r="E95" s="22">
        <v>0.44505252496564357</v>
      </c>
      <c r="F95" s="22">
        <v>0</v>
      </c>
      <c r="G95" s="22">
        <v>0.76704701138947651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f t="shared" si="22"/>
        <v>0.76704701138947651</v>
      </c>
      <c r="T95" s="22">
        <v>0</v>
      </c>
      <c r="U95" s="22">
        <v>0</v>
      </c>
      <c r="V95" s="22" t="s">
        <v>24</v>
      </c>
    </row>
    <row r="96" spans="1:22" s="6" customFormat="1" ht="31.5" x14ac:dyDescent="0.2">
      <c r="A96" s="9" t="s">
        <v>319</v>
      </c>
      <c r="B96" s="16" t="s">
        <v>320</v>
      </c>
      <c r="C96" s="9" t="s">
        <v>321</v>
      </c>
      <c r="D96" s="32">
        <v>1.2120995363551201</v>
      </c>
      <c r="E96" s="22">
        <v>0.44505252496564357</v>
      </c>
      <c r="F96" s="22">
        <v>0</v>
      </c>
      <c r="G96" s="22">
        <v>0.76704701138947651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f t="shared" si="22"/>
        <v>0.76704701138947651</v>
      </c>
      <c r="T96" s="22">
        <v>0</v>
      </c>
      <c r="U96" s="22">
        <v>0</v>
      </c>
      <c r="V96" s="22" t="s">
        <v>24</v>
      </c>
    </row>
    <row r="97" spans="1:22" s="6" customFormat="1" ht="31.5" x14ac:dyDescent="0.2">
      <c r="A97" s="9" t="s">
        <v>322</v>
      </c>
      <c r="B97" s="16" t="s">
        <v>323</v>
      </c>
      <c r="C97" s="9" t="s">
        <v>324</v>
      </c>
      <c r="D97" s="32">
        <v>1.2120995363551201</v>
      </c>
      <c r="E97" s="22">
        <v>0.44505252496564357</v>
      </c>
      <c r="F97" s="22">
        <v>0</v>
      </c>
      <c r="G97" s="22">
        <v>0.76704701138947651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f t="shared" si="22"/>
        <v>0.76704701138947651</v>
      </c>
      <c r="T97" s="22">
        <v>0</v>
      </c>
      <c r="U97" s="22">
        <v>0</v>
      </c>
      <c r="V97" s="22" t="s">
        <v>24</v>
      </c>
    </row>
    <row r="98" spans="1:22" s="6" customFormat="1" ht="31.5" x14ac:dyDescent="0.2">
      <c r="A98" s="9" t="s">
        <v>325</v>
      </c>
      <c r="B98" s="16" t="s">
        <v>326</v>
      </c>
      <c r="C98" s="9" t="s">
        <v>327</v>
      </c>
      <c r="D98" s="32">
        <v>1.2120995363551201</v>
      </c>
      <c r="E98" s="22">
        <v>0.44505252496564357</v>
      </c>
      <c r="F98" s="22">
        <v>0</v>
      </c>
      <c r="G98" s="22">
        <v>0.76704701138947651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f t="shared" si="22"/>
        <v>0.76704701138947651</v>
      </c>
      <c r="T98" s="22">
        <v>0</v>
      </c>
      <c r="U98" s="22">
        <v>0</v>
      </c>
      <c r="V98" s="22" t="s">
        <v>24</v>
      </c>
    </row>
    <row r="99" spans="1:22" s="6" customFormat="1" ht="31.5" x14ac:dyDescent="0.2">
      <c r="A99" s="9" t="s">
        <v>328</v>
      </c>
      <c r="B99" s="16" t="s">
        <v>329</v>
      </c>
      <c r="C99" s="9" t="s">
        <v>330</v>
      </c>
      <c r="D99" s="32">
        <v>1.2120995363551201</v>
      </c>
      <c r="E99" s="22">
        <v>0.44505252496564357</v>
      </c>
      <c r="F99" s="22">
        <v>0</v>
      </c>
      <c r="G99" s="22">
        <v>0.76704701138947651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f t="shared" si="22"/>
        <v>0.76704701138947651</v>
      </c>
      <c r="T99" s="22">
        <v>0</v>
      </c>
      <c r="U99" s="22">
        <v>0</v>
      </c>
      <c r="V99" s="22" t="s">
        <v>24</v>
      </c>
    </row>
    <row r="100" spans="1:22" s="6" customFormat="1" ht="31.5" x14ac:dyDescent="0.2">
      <c r="A100" s="9" t="s">
        <v>331</v>
      </c>
      <c r="B100" s="16" t="s">
        <v>332</v>
      </c>
      <c r="C100" s="9" t="s">
        <v>333</v>
      </c>
      <c r="D100" s="32">
        <v>1.1554809688800003</v>
      </c>
      <c r="E100" s="22">
        <v>0.44505252496564357</v>
      </c>
      <c r="F100" s="22">
        <v>0</v>
      </c>
      <c r="G100" s="22">
        <v>0.71042844391435667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f t="shared" si="22"/>
        <v>0.71042844391435667</v>
      </c>
      <c r="T100" s="22">
        <v>0</v>
      </c>
      <c r="U100" s="22">
        <v>0</v>
      </c>
      <c r="V100" s="22" t="s">
        <v>24</v>
      </c>
    </row>
    <row r="101" spans="1:22" s="6" customFormat="1" ht="31.5" x14ac:dyDescent="0.2">
      <c r="A101" s="9" t="s">
        <v>334</v>
      </c>
      <c r="B101" s="16" t="s">
        <v>335</v>
      </c>
      <c r="C101" s="9" t="s">
        <v>336</v>
      </c>
      <c r="D101" s="32">
        <v>1.1554809688800003</v>
      </c>
      <c r="E101" s="22">
        <v>0.44505252496564357</v>
      </c>
      <c r="F101" s="22">
        <v>0</v>
      </c>
      <c r="G101" s="22">
        <v>0.71042844391435667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f t="shared" si="22"/>
        <v>0.71042844391435667</v>
      </c>
      <c r="T101" s="22">
        <v>0</v>
      </c>
      <c r="U101" s="22">
        <v>0</v>
      </c>
      <c r="V101" s="22" t="s">
        <v>24</v>
      </c>
    </row>
    <row r="102" spans="1:22" s="6" customFormat="1" ht="31.5" x14ac:dyDescent="0.2">
      <c r="A102" s="9" t="s">
        <v>337</v>
      </c>
      <c r="B102" s="16" t="s">
        <v>338</v>
      </c>
      <c r="C102" s="9" t="s">
        <v>339</v>
      </c>
      <c r="D102" s="32">
        <v>1.1554809688800003</v>
      </c>
      <c r="E102" s="22">
        <v>1.3094077949656435</v>
      </c>
      <c r="F102" s="22">
        <v>0</v>
      </c>
      <c r="G102" s="22">
        <v>-0.15392682608564323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f t="shared" si="22"/>
        <v>-0.15392682608564323</v>
      </c>
      <c r="T102" s="22">
        <v>0</v>
      </c>
      <c r="U102" s="22">
        <v>0</v>
      </c>
      <c r="V102" s="22" t="s">
        <v>24</v>
      </c>
    </row>
    <row r="103" spans="1:22" s="6" customFormat="1" ht="31.5" x14ac:dyDescent="0.2">
      <c r="A103" s="9" t="s">
        <v>340</v>
      </c>
      <c r="B103" s="16" t="s">
        <v>341</v>
      </c>
      <c r="C103" s="9" t="s">
        <v>342</v>
      </c>
      <c r="D103" s="32">
        <v>1.1554809688800003</v>
      </c>
      <c r="E103" s="22">
        <v>0.81444306496564378</v>
      </c>
      <c r="F103" s="22">
        <v>0</v>
      </c>
      <c r="G103" s="22">
        <v>0.34103790391435651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f t="shared" si="22"/>
        <v>0.34103790391435651</v>
      </c>
      <c r="T103" s="22">
        <v>0</v>
      </c>
      <c r="U103" s="22">
        <v>0</v>
      </c>
      <c r="V103" s="22" t="s">
        <v>24</v>
      </c>
    </row>
    <row r="104" spans="1:22" s="6" customFormat="1" ht="31.5" x14ac:dyDescent="0.2">
      <c r="A104" s="9" t="s">
        <v>343</v>
      </c>
      <c r="B104" s="16" t="s">
        <v>344</v>
      </c>
      <c r="C104" s="9" t="s">
        <v>345</v>
      </c>
      <c r="D104" s="32">
        <v>1.1554809688800003</v>
      </c>
      <c r="E104" s="22">
        <v>0.61056886496564367</v>
      </c>
      <c r="F104" s="22">
        <v>0</v>
      </c>
      <c r="G104" s="22">
        <v>0.54491210391435663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f t="shared" si="22"/>
        <v>0.54491210391435663</v>
      </c>
      <c r="T104" s="22">
        <v>0</v>
      </c>
      <c r="U104" s="22">
        <v>0</v>
      </c>
      <c r="V104" s="22" t="s">
        <v>24</v>
      </c>
    </row>
    <row r="105" spans="1:22" s="6" customFormat="1" ht="31.5" x14ac:dyDescent="0.2">
      <c r="A105" s="9" t="s">
        <v>346</v>
      </c>
      <c r="B105" s="16" t="s">
        <v>347</v>
      </c>
      <c r="C105" s="9" t="s">
        <v>348</v>
      </c>
      <c r="D105" s="32">
        <v>1.1554809688800003</v>
      </c>
      <c r="E105" s="22">
        <v>0.44505252496564357</v>
      </c>
      <c r="F105" s="22">
        <v>0</v>
      </c>
      <c r="G105" s="22">
        <v>0.71042844391435667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f t="shared" si="22"/>
        <v>0.71042844391435667</v>
      </c>
      <c r="T105" s="22">
        <v>0</v>
      </c>
      <c r="U105" s="22">
        <v>0</v>
      </c>
      <c r="V105" s="22" t="s">
        <v>24</v>
      </c>
    </row>
    <row r="106" spans="1:22" s="6" customFormat="1" ht="31.5" x14ac:dyDescent="0.2">
      <c r="A106" s="9" t="s">
        <v>349</v>
      </c>
      <c r="B106" s="16" t="s">
        <v>350</v>
      </c>
      <c r="C106" s="9" t="s">
        <v>351</v>
      </c>
      <c r="D106" s="32">
        <v>1.1554809688800003</v>
      </c>
      <c r="E106" s="22">
        <v>0.80080242496564369</v>
      </c>
      <c r="F106" s="22">
        <v>0</v>
      </c>
      <c r="G106" s="22">
        <v>0.3546785439143566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f t="shared" si="22"/>
        <v>0.3546785439143566</v>
      </c>
      <c r="T106" s="22">
        <v>0</v>
      </c>
      <c r="U106" s="22">
        <v>0</v>
      </c>
      <c r="V106" s="22" t="s">
        <v>24</v>
      </c>
    </row>
    <row r="107" spans="1:22" s="6" customFormat="1" ht="31.5" x14ac:dyDescent="0.2">
      <c r="A107" s="9" t="s">
        <v>352</v>
      </c>
      <c r="B107" s="16" t="s">
        <v>353</v>
      </c>
      <c r="C107" s="9" t="s">
        <v>354</v>
      </c>
      <c r="D107" s="32">
        <v>1.1554809688800003</v>
      </c>
      <c r="E107" s="22">
        <v>1.1869981049656437</v>
      </c>
      <c r="F107" s="22">
        <v>0</v>
      </c>
      <c r="G107" s="22">
        <v>-3.1517136085643438E-2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f t="shared" si="22"/>
        <v>-3.1517136085643438E-2</v>
      </c>
      <c r="T107" s="22">
        <v>0</v>
      </c>
      <c r="U107" s="22">
        <v>0</v>
      </c>
      <c r="V107" s="22" t="s">
        <v>24</v>
      </c>
    </row>
    <row r="108" spans="1:22" s="6" customFormat="1" ht="31.5" x14ac:dyDescent="0.2">
      <c r="A108" s="9" t="s">
        <v>355</v>
      </c>
      <c r="B108" s="16" t="s">
        <v>356</v>
      </c>
      <c r="C108" s="9" t="s">
        <v>357</v>
      </c>
      <c r="D108" s="32">
        <v>1.1554809688800003</v>
      </c>
      <c r="E108" s="22">
        <v>0.45048585684837356</v>
      </c>
      <c r="F108" s="22">
        <v>0</v>
      </c>
      <c r="G108" s="22">
        <v>0.70499511203162668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f t="shared" si="22"/>
        <v>0.70499511203162668</v>
      </c>
      <c r="T108" s="22">
        <v>0</v>
      </c>
      <c r="U108" s="22">
        <v>0</v>
      </c>
      <c r="V108" s="22" t="s">
        <v>24</v>
      </c>
    </row>
    <row r="109" spans="1:22" s="6" customFormat="1" ht="31.5" x14ac:dyDescent="0.2">
      <c r="A109" s="9" t="s">
        <v>358</v>
      </c>
      <c r="B109" s="16" t="s">
        <v>359</v>
      </c>
      <c r="C109" s="9" t="s">
        <v>360</v>
      </c>
      <c r="D109" s="32">
        <v>1.1554809688800003</v>
      </c>
      <c r="E109" s="22">
        <v>0.60867443583142433</v>
      </c>
      <c r="F109" s="22">
        <v>0</v>
      </c>
      <c r="G109" s="22">
        <v>0.54680653304857596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f t="shared" si="22"/>
        <v>0.54680653304857596</v>
      </c>
      <c r="T109" s="22">
        <v>0</v>
      </c>
      <c r="U109" s="22">
        <v>0</v>
      </c>
      <c r="V109" s="22" t="s">
        <v>24</v>
      </c>
    </row>
    <row r="110" spans="1:22" s="6" customFormat="1" ht="31.5" x14ac:dyDescent="0.2">
      <c r="A110" s="9" t="s">
        <v>361</v>
      </c>
      <c r="B110" s="16" t="s">
        <v>362</v>
      </c>
      <c r="C110" s="9" t="s">
        <v>363</v>
      </c>
      <c r="D110" s="32">
        <v>1.2120995363551201</v>
      </c>
      <c r="E110" s="22">
        <v>0.44505252496564357</v>
      </c>
      <c r="F110" s="22">
        <v>0</v>
      </c>
      <c r="G110" s="22">
        <v>0.76704701138947651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f t="shared" si="22"/>
        <v>0.76704701138947651</v>
      </c>
      <c r="T110" s="22">
        <v>0</v>
      </c>
      <c r="U110" s="22">
        <v>0</v>
      </c>
      <c r="V110" s="22" t="s">
        <v>24</v>
      </c>
    </row>
    <row r="111" spans="1:22" s="6" customFormat="1" ht="31.5" x14ac:dyDescent="0.2">
      <c r="A111" s="9" t="s">
        <v>364</v>
      </c>
      <c r="B111" s="16" t="s">
        <v>365</v>
      </c>
      <c r="C111" s="9" t="s">
        <v>366</v>
      </c>
      <c r="D111" s="32">
        <v>1.2120995363551201</v>
      </c>
      <c r="E111" s="22">
        <v>0.44505252496564357</v>
      </c>
      <c r="F111" s="22">
        <v>0</v>
      </c>
      <c r="G111" s="22">
        <v>0.76704701138947651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f t="shared" si="22"/>
        <v>0.76704701138947651</v>
      </c>
      <c r="T111" s="22">
        <v>0</v>
      </c>
      <c r="U111" s="22">
        <v>0</v>
      </c>
      <c r="V111" s="22" t="s">
        <v>24</v>
      </c>
    </row>
    <row r="112" spans="1:22" s="6" customFormat="1" ht="31.5" x14ac:dyDescent="0.2">
      <c r="A112" s="9" t="s">
        <v>367</v>
      </c>
      <c r="B112" s="16" t="s">
        <v>368</v>
      </c>
      <c r="C112" s="9" t="s">
        <v>369</v>
      </c>
      <c r="D112" s="32">
        <v>1.2120995363551201</v>
      </c>
      <c r="E112" s="22">
        <v>0.67671017496564367</v>
      </c>
      <c r="F112" s="22">
        <v>0</v>
      </c>
      <c r="G112" s="22">
        <v>0.53538936138947646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f t="shared" ref="S112:S125" si="31">G112-I112</f>
        <v>0.53538936138947646</v>
      </c>
      <c r="T112" s="22">
        <v>0</v>
      </c>
      <c r="U112" s="22">
        <v>0</v>
      </c>
      <c r="V112" s="22" t="s">
        <v>24</v>
      </c>
    </row>
    <row r="113" spans="1:22" s="6" customFormat="1" ht="31.5" x14ac:dyDescent="0.2">
      <c r="A113" s="9" t="s">
        <v>370</v>
      </c>
      <c r="B113" s="16" t="s">
        <v>371</v>
      </c>
      <c r="C113" s="9" t="s">
        <v>372</v>
      </c>
      <c r="D113" s="32">
        <v>1.2120995363551201</v>
      </c>
      <c r="E113" s="22">
        <v>0.25502719583142436</v>
      </c>
      <c r="F113" s="22">
        <v>0</v>
      </c>
      <c r="G113" s="22">
        <v>0.95707234052369583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f t="shared" si="31"/>
        <v>0.95707234052369583</v>
      </c>
      <c r="T113" s="22">
        <v>0</v>
      </c>
      <c r="U113" s="22">
        <v>0</v>
      </c>
      <c r="V113" s="22" t="s">
        <v>24</v>
      </c>
    </row>
    <row r="114" spans="1:22" s="6" customFormat="1" ht="31.5" x14ac:dyDescent="0.2">
      <c r="A114" s="9" t="s">
        <v>373</v>
      </c>
      <c r="B114" s="16" t="s">
        <v>374</v>
      </c>
      <c r="C114" s="9" t="s">
        <v>375</v>
      </c>
      <c r="D114" s="32">
        <v>1.2120995363551201</v>
      </c>
      <c r="E114" s="22">
        <v>0.25502719583142436</v>
      </c>
      <c r="F114" s="22">
        <v>0</v>
      </c>
      <c r="G114" s="22">
        <v>0.95707234052369583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f t="shared" si="31"/>
        <v>0.95707234052369583</v>
      </c>
      <c r="T114" s="22">
        <v>0</v>
      </c>
      <c r="U114" s="22">
        <v>0</v>
      </c>
      <c r="V114" s="22" t="s">
        <v>24</v>
      </c>
    </row>
    <row r="115" spans="1:22" s="6" customFormat="1" ht="31.5" x14ac:dyDescent="0.2">
      <c r="A115" s="9" t="s">
        <v>376</v>
      </c>
      <c r="B115" s="16" t="s">
        <v>377</v>
      </c>
      <c r="C115" s="9" t="s">
        <v>378</v>
      </c>
      <c r="D115" s="32">
        <v>1.2120995363551201</v>
      </c>
      <c r="E115" s="22">
        <v>0.25502719583142436</v>
      </c>
      <c r="F115" s="22">
        <v>0</v>
      </c>
      <c r="G115" s="22">
        <v>0.95707234052369583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f t="shared" si="31"/>
        <v>0.95707234052369583</v>
      </c>
      <c r="T115" s="22">
        <v>0</v>
      </c>
      <c r="U115" s="22">
        <v>0</v>
      </c>
      <c r="V115" s="22" t="s">
        <v>24</v>
      </c>
    </row>
    <row r="116" spans="1:22" s="6" customFormat="1" ht="31.5" x14ac:dyDescent="0.2">
      <c r="A116" s="9" t="s">
        <v>379</v>
      </c>
      <c r="B116" s="16" t="s">
        <v>380</v>
      </c>
      <c r="C116" s="9" t="s">
        <v>381</v>
      </c>
      <c r="D116" s="32">
        <v>1.2666440154911003</v>
      </c>
      <c r="E116" s="22">
        <v>0.25502719583142436</v>
      </c>
      <c r="F116" s="22">
        <v>0</v>
      </c>
      <c r="G116" s="22">
        <v>1.011616819659676</v>
      </c>
      <c r="H116" s="22">
        <v>1.2666440154911003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1.2666440154911003</v>
      </c>
      <c r="Q116" s="22">
        <v>0</v>
      </c>
      <c r="R116" s="22">
        <v>0</v>
      </c>
      <c r="S116" s="22">
        <f t="shared" si="31"/>
        <v>1.011616819659676</v>
      </c>
      <c r="T116" s="22">
        <v>0</v>
      </c>
      <c r="U116" s="22">
        <v>0</v>
      </c>
      <c r="V116" s="22" t="s">
        <v>24</v>
      </c>
    </row>
    <row r="117" spans="1:22" s="6" customFormat="1" ht="31.5" x14ac:dyDescent="0.2">
      <c r="A117" s="9" t="s">
        <v>382</v>
      </c>
      <c r="B117" s="16" t="s">
        <v>383</v>
      </c>
      <c r="C117" s="9" t="s">
        <v>384</v>
      </c>
      <c r="D117" s="32">
        <v>1.2666440154911003</v>
      </c>
      <c r="E117" s="22">
        <v>0.25502719583142436</v>
      </c>
      <c r="F117" s="22">
        <v>0</v>
      </c>
      <c r="G117" s="22">
        <v>1.011616819659676</v>
      </c>
      <c r="H117" s="22">
        <v>1.2666440154911003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1.2666440154911003</v>
      </c>
      <c r="Q117" s="22">
        <v>0</v>
      </c>
      <c r="R117" s="22">
        <v>0</v>
      </c>
      <c r="S117" s="22">
        <f t="shared" si="31"/>
        <v>1.011616819659676</v>
      </c>
      <c r="T117" s="22">
        <v>0</v>
      </c>
      <c r="U117" s="22">
        <v>0</v>
      </c>
      <c r="V117" s="22" t="s">
        <v>24</v>
      </c>
    </row>
    <row r="118" spans="1:22" s="6" customFormat="1" ht="31.5" x14ac:dyDescent="0.2">
      <c r="A118" s="9" t="s">
        <v>385</v>
      </c>
      <c r="B118" s="16" t="s">
        <v>386</v>
      </c>
      <c r="C118" s="9" t="s">
        <v>387</v>
      </c>
      <c r="D118" s="32">
        <v>1.2666440154911003</v>
      </c>
      <c r="E118" s="22">
        <v>0.25502719583142436</v>
      </c>
      <c r="F118" s="22">
        <v>0</v>
      </c>
      <c r="G118" s="22">
        <v>1.011616819659676</v>
      </c>
      <c r="H118" s="22">
        <v>1.2666440154911003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1.2666440154911003</v>
      </c>
      <c r="Q118" s="22">
        <v>0</v>
      </c>
      <c r="R118" s="22">
        <v>0</v>
      </c>
      <c r="S118" s="22">
        <f t="shared" si="31"/>
        <v>1.011616819659676</v>
      </c>
      <c r="T118" s="22">
        <v>0</v>
      </c>
      <c r="U118" s="22">
        <v>0</v>
      </c>
      <c r="V118" s="22" t="s">
        <v>24</v>
      </c>
    </row>
    <row r="119" spans="1:22" s="6" customFormat="1" ht="31.5" x14ac:dyDescent="0.2">
      <c r="A119" s="9" t="s">
        <v>388</v>
      </c>
      <c r="B119" s="16" t="s">
        <v>389</v>
      </c>
      <c r="C119" s="9" t="s">
        <v>390</v>
      </c>
      <c r="D119" s="32">
        <v>1.2666440154911003</v>
      </c>
      <c r="E119" s="22">
        <v>0.25502719583142436</v>
      </c>
      <c r="F119" s="22">
        <v>0</v>
      </c>
      <c r="G119" s="22">
        <v>1.011616819659676</v>
      </c>
      <c r="H119" s="22">
        <v>1.2666440154911003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1.2666440154911003</v>
      </c>
      <c r="Q119" s="22">
        <v>0</v>
      </c>
      <c r="R119" s="22">
        <v>0</v>
      </c>
      <c r="S119" s="22">
        <f t="shared" si="31"/>
        <v>1.011616819659676</v>
      </c>
      <c r="T119" s="22">
        <v>0</v>
      </c>
      <c r="U119" s="22">
        <v>0</v>
      </c>
      <c r="V119" s="22" t="s">
        <v>24</v>
      </c>
    </row>
    <row r="120" spans="1:22" s="6" customFormat="1" ht="31.5" x14ac:dyDescent="0.2">
      <c r="A120" s="9" t="s">
        <v>391</v>
      </c>
      <c r="B120" s="16" t="s">
        <v>392</v>
      </c>
      <c r="C120" s="9" t="s">
        <v>393</v>
      </c>
      <c r="D120" s="32">
        <v>1.2666440154911003</v>
      </c>
      <c r="E120" s="22">
        <v>0.25502719583142436</v>
      </c>
      <c r="F120" s="22">
        <v>0</v>
      </c>
      <c r="G120" s="22">
        <v>1.011616819659676</v>
      </c>
      <c r="H120" s="22">
        <v>1.2666440154911003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1.2666440154911003</v>
      </c>
      <c r="Q120" s="22">
        <v>0</v>
      </c>
      <c r="R120" s="22">
        <v>0</v>
      </c>
      <c r="S120" s="22">
        <f t="shared" si="31"/>
        <v>1.011616819659676</v>
      </c>
      <c r="T120" s="22">
        <v>0</v>
      </c>
      <c r="U120" s="22">
        <v>0</v>
      </c>
      <c r="V120" s="22" t="s">
        <v>24</v>
      </c>
    </row>
    <row r="121" spans="1:22" s="5" customFormat="1" ht="31.5" x14ac:dyDescent="0.2">
      <c r="A121" s="9" t="s">
        <v>394</v>
      </c>
      <c r="B121" s="16" t="s">
        <v>395</v>
      </c>
      <c r="C121" s="9" t="s">
        <v>396</v>
      </c>
      <c r="D121" s="32">
        <v>1.2666440154911003</v>
      </c>
      <c r="E121" s="22">
        <v>0.25502719583142436</v>
      </c>
      <c r="F121" s="22">
        <v>0</v>
      </c>
      <c r="G121" s="22">
        <v>1.011616819659676</v>
      </c>
      <c r="H121" s="22">
        <v>1.2666440154911003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1.2666440154911003</v>
      </c>
      <c r="Q121" s="22">
        <v>0</v>
      </c>
      <c r="R121" s="22">
        <v>0</v>
      </c>
      <c r="S121" s="22">
        <f t="shared" si="31"/>
        <v>1.011616819659676</v>
      </c>
      <c r="T121" s="22">
        <v>0</v>
      </c>
      <c r="U121" s="22">
        <v>0</v>
      </c>
      <c r="V121" s="22" t="s">
        <v>24</v>
      </c>
    </row>
    <row r="122" spans="1:22" s="6" customFormat="1" ht="31.5" x14ac:dyDescent="0.2">
      <c r="A122" s="9" t="s">
        <v>397</v>
      </c>
      <c r="B122" s="16" t="s">
        <v>398</v>
      </c>
      <c r="C122" s="9" t="s">
        <v>399</v>
      </c>
      <c r="D122" s="32">
        <v>1.2666440154911003</v>
      </c>
      <c r="E122" s="22">
        <v>0.25502719583142436</v>
      </c>
      <c r="F122" s="22">
        <v>0</v>
      </c>
      <c r="G122" s="22">
        <v>1.011616819659676</v>
      </c>
      <c r="H122" s="22">
        <v>1.2666440154911003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1.2666440154911003</v>
      </c>
      <c r="Q122" s="22">
        <v>0</v>
      </c>
      <c r="R122" s="22">
        <v>0</v>
      </c>
      <c r="S122" s="22">
        <f t="shared" si="31"/>
        <v>1.011616819659676</v>
      </c>
      <c r="T122" s="22">
        <v>0</v>
      </c>
      <c r="U122" s="22">
        <v>0</v>
      </c>
      <c r="V122" s="22" t="s">
        <v>24</v>
      </c>
    </row>
    <row r="123" spans="1:22" s="6" customFormat="1" ht="31.5" x14ac:dyDescent="0.2">
      <c r="A123" s="9" t="s">
        <v>400</v>
      </c>
      <c r="B123" s="16" t="s">
        <v>401</v>
      </c>
      <c r="C123" s="9" t="s">
        <v>402</v>
      </c>
      <c r="D123" s="32">
        <v>1.2666440154911003</v>
      </c>
      <c r="E123" s="22">
        <v>0.25502719583142436</v>
      </c>
      <c r="F123" s="22">
        <v>0</v>
      </c>
      <c r="G123" s="22">
        <v>1.011616819659676</v>
      </c>
      <c r="H123" s="22">
        <v>1.2666440154911003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1.2666440154911003</v>
      </c>
      <c r="Q123" s="22">
        <v>0</v>
      </c>
      <c r="R123" s="22">
        <v>0</v>
      </c>
      <c r="S123" s="22">
        <f t="shared" si="31"/>
        <v>1.011616819659676</v>
      </c>
      <c r="T123" s="22">
        <v>0</v>
      </c>
      <c r="U123" s="22">
        <v>0</v>
      </c>
      <c r="V123" s="22" t="s">
        <v>24</v>
      </c>
    </row>
    <row r="124" spans="1:22" s="6" customFormat="1" ht="31.5" x14ac:dyDescent="0.2">
      <c r="A124" s="9" t="s">
        <v>403</v>
      </c>
      <c r="B124" s="16" t="s">
        <v>404</v>
      </c>
      <c r="C124" s="9" t="s">
        <v>405</v>
      </c>
      <c r="D124" s="32">
        <v>1.2666440154911003</v>
      </c>
      <c r="E124" s="22">
        <v>0.25502719583142436</v>
      </c>
      <c r="F124" s="22">
        <v>0</v>
      </c>
      <c r="G124" s="22">
        <v>1.011616819659676</v>
      </c>
      <c r="H124" s="22">
        <v>1.2666440154911003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1.2666440154911003</v>
      </c>
      <c r="Q124" s="22">
        <v>0</v>
      </c>
      <c r="R124" s="22">
        <v>0</v>
      </c>
      <c r="S124" s="22">
        <f t="shared" si="31"/>
        <v>1.011616819659676</v>
      </c>
      <c r="T124" s="22">
        <v>0</v>
      </c>
      <c r="U124" s="22">
        <v>0</v>
      </c>
      <c r="V124" s="22" t="s">
        <v>24</v>
      </c>
    </row>
    <row r="125" spans="1:22" s="6" customFormat="1" ht="31.5" x14ac:dyDescent="0.2">
      <c r="A125" s="9" t="s">
        <v>406</v>
      </c>
      <c r="B125" s="16" t="s">
        <v>407</v>
      </c>
      <c r="C125" s="9" t="s">
        <v>408</v>
      </c>
      <c r="D125" s="32">
        <v>1.2666440154911003</v>
      </c>
      <c r="E125" s="22">
        <v>0.25502719583142436</v>
      </c>
      <c r="F125" s="22">
        <v>0</v>
      </c>
      <c r="G125" s="22">
        <v>1.011616819659676</v>
      </c>
      <c r="H125" s="22">
        <v>1.2666440154911003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1.2666440154911003</v>
      </c>
      <c r="Q125" s="22">
        <v>0</v>
      </c>
      <c r="R125" s="22">
        <v>0</v>
      </c>
      <c r="S125" s="22">
        <f t="shared" si="31"/>
        <v>1.011616819659676</v>
      </c>
      <c r="T125" s="22">
        <v>0</v>
      </c>
      <c r="U125" s="22">
        <v>0</v>
      </c>
      <c r="V125" s="22" t="s">
        <v>24</v>
      </c>
    </row>
    <row r="126" spans="1:22" s="6" customFormat="1" ht="47.25" hidden="1" outlineLevel="1" x14ac:dyDescent="0.2">
      <c r="A126" s="9" t="s">
        <v>109</v>
      </c>
      <c r="B126" s="9" t="s">
        <v>110</v>
      </c>
      <c r="C126" s="9" t="s">
        <v>23</v>
      </c>
      <c r="D126" s="22" t="s">
        <v>24</v>
      </c>
      <c r="E126" s="22" t="s">
        <v>24</v>
      </c>
      <c r="F126" s="22" t="s">
        <v>24</v>
      </c>
      <c r="G126" s="22" t="s">
        <v>24</v>
      </c>
      <c r="H126" s="22" t="s">
        <v>24</v>
      </c>
      <c r="I126" s="22" t="s">
        <v>24</v>
      </c>
      <c r="J126" s="22" t="s">
        <v>24</v>
      </c>
      <c r="K126" s="22" t="s">
        <v>24</v>
      </c>
      <c r="L126" s="22" t="s">
        <v>24</v>
      </c>
      <c r="M126" s="22" t="s">
        <v>24</v>
      </c>
      <c r="N126" s="22" t="s">
        <v>24</v>
      </c>
      <c r="O126" s="22" t="s">
        <v>24</v>
      </c>
      <c r="P126" s="22" t="s">
        <v>24</v>
      </c>
      <c r="Q126" s="22" t="s">
        <v>24</v>
      </c>
      <c r="R126" s="22" t="s">
        <v>24</v>
      </c>
      <c r="S126" s="22" t="s">
        <v>24</v>
      </c>
      <c r="T126" s="22" t="s">
        <v>24</v>
      </c>
      <c r="U126" s="22" t="s">
        <v>24</v>
      </c>
      <c r="V126" s="22" t="s">
        <v>24</v>
      </c>
    </row>
    <row r="127" spans="1:22" s="6" customFormat="1" ht="31.5" hidden="1" outlineLevel="1" x14ac:dyDescent="0.2">
      <c r="A127" s="9" t="s">
        <v>111</v>
      </c>
      <c r="B127" s="9" t="s">
        <v>112</v>
      </c>
      <c r="C127" s="9" t="s">
        <v>23</v>
      </c>
      <c r="D127" s="22" t="s">
        <v>24</v>
      </c>
      <c r="E127" s="22" t="s">
        <v>24</v>
      </c>
      <c r="F127" s="22" t="s">
        <v>24</v>
      </c>
      <c r="G127" s="22" t="s">
        <v>24</v>
      </c>
      <c r="H127" s="22" t="s">
        <v>24</v>
      </c>
      <c r="I127" s="22" t="s">
        <v>24</v>
      </c>
      <c r="J127" s="22" t="s">
        <v>24</v>
      </c>
      <c r="K127" s="22" t="s">
        <v>24</v>
      </c>
      <c r="L127" s="22" t="s">
        <v>24</v>
      </c>
      <c r="M127" s="22" t="s">
        <v>24</v>
      </c>
      <c r="N127" s="22" t="s">
        <v>24</v>
      </c>
      <c r="O127" s="22" t="s">
        <v>24</v>
      </c>
      <c r="P127" s="22" t="s">
        <v>24</v>
      </c>
      <c r="Q127" s="22" t="s">
        <v>24</v>
      </c>
      <c r="R127" s="22" t="s">
        <v>24</v>
      </c>
      <c r="S127" s="22" t="s">
        <v>24</v>
      </c>
      <c r="T127" s="22" t="s">
        <v>24</v>
      </c>
      <c r="U127" s="22" t="s">
        <v>24</v>
      </c>
      <c r="V127" s="22" t="s">
        <v>24</v>
      </c>
    </row>
    <row r="128" spans="1:22" s="6" customFormat="1" ht="47.25" hidden="1" outlineLevel="1" x14ac:dyDescent="0.2">
      <c r="A128" s="9" t="s">
        <v>113</v>
      </c>
      <c r="B128" s="9" t="s">
        <v>114</v>
      </c>
      <c r="C128" s="9" t="s">
        <v>23</v>
      </c>
      <c r="D128" s="22" t="s">
        <v>24</v>
      </c>
      <c r="E128" s="22" t="s">
        <v>24</v>
      </c>
      <c r="F128" s="22" t="s">
        <v>24</v>
      </c>
      <c r="G128" s="22" t="s">
        <v>24</v>
      </c>
      <c r="H128" s="22" t="s">
        <v>24</v>
      </c>
      <c r="I128" s="22" t="s">
        <v>24</v>
      </c>
      <c r="J128" s="22" t="s">
        <v>24</v>
      </c>
      <c r="K128" s="22" t="s">
        <v>24</v>
      </c>
      <c r="L128" s="22" t="s">
        <v>24</v>
      </c>
      <c r="M128" s="22" t="s">
        <v>24</v>
      </c>
      <c r="N128" s="22" t="s">
        <v>24</v>
      </c>
      <c r="O128" s="22" t="s">
        <v>24</v>
      </c>
      <c r="P128" s="22" t="s">
        <v>24</v>
      </c>
      <c r="Q128" s="22" t="s">
        <v>24</v>
      </c>
      <c r="R128" s="22" t="s">
        <v>24</v>
      </c>
      <c r="S128" s="22" t="s">
        <v>24</v>
      </c>
      <c r="T128" s="22" t="s">
        <v>24</v>
      </c>
      <c r="U128" s="22" t="s">
        <v>24</v>
      </c>
      <c r="V128" s="22" t="s">
        <v>24</v>
      </c>
    </row>
    <row r="129" spans="1:22" s="6" customFormat="1" ht="47.25" hidden="1" outlineLevel="1" x14ac:dyDescent="0.2">
      <c r="A129" s="9" t="s">
        <v>115</v>
      </c>
      <c r="B129" s="9" t="s">
        <v>116</v>
      </c>
      <c r="C129" s="9" t="s">
        <v>23</v>
      </c>
      <c r="D129" s="22" t="s">
        <v>24</v>
      </c>
      <c r="E129" s="22" t="s">
        <v>24</v>
      </c>
      <c r="F129" s="22" t="s">
        <v>24</v>
      </c>
      <c r="G129" s="22" t="s">
        <v>24</v>
      </c>
      <c r="H129" s="22" t="s">
        <v>24</v>
      </c>
      <c r="I129" s="22" t="s">
        <v>24</v>
      </c>
      <c r="J129" s="22" t="s">
        <v>24</v>
      </c>
      <c r="K129" s="22" t="s">
        <v>24</v>
      </c>
      <c r="L129" s="22" t="s">
        <v>24</v>
      </c>
      <c r="M129" s="22" t="s">
        <v>24</v>
      </c>
      <c r="N129" s="22" t="s">
        <v>24</v>
      </c>
      <c r="O129" s="22" t="s">
        <v>24</v>
      </c>
      <c r="P129" s="22" t="s">
        <v>24</v>
      </c>
      <c r="Q129" s="22" t="s">
        <v>24</v>
      </c>
      <c r="R129" s="22" t="s">
        <v>24</v>
      </c>
      <c r="S129" s="22" t="s">
        <v>24</v>
      </c>
      <c r="T129" s="22" t="s">
        <v>24</v>
      </c>
      <c r="U129" s="22" t="s">
        <v>24</v>
      </c>
      <c r="V129" s="22" t="s">
        <v>24</v>
      </c>
    </row>
    <row r="130" spans="1:22" s="6" customFormat="1" ht="47.25" hidden="1" outlineLevel="1" x14ac:dyDescent="0.2">
      <c r="A130" s="9" t="s">
        <v>117</v>
      </c>
      <c r="B130" s="9" t="s">
        <v>409</v>
      </c>
      <c r="C130" s="9" t="s">
        <v>23</v>
      </c>
      <c r="D130" s="22" t="s">
        <v>24</v>
      </c>
      <c r="E130" s="22" t="s">
        <v>24</v>
      </c>
      <c r="F130" s="22" t="s">
        <v>24</v>
      </c>
      <c r="G130" s="22" t="s">
        <v>24</v>
      </c>
      <c r="H130" s="22" t="s">
        <v>24</v>
      </c>
      <c r="I130" s="22" t="s">
        <v>24</v>
      </c>
      <c r="J130" s="22" t="s">
        <v>24</v>
      </c>
      <c r="K130" s="22" t="s">
        <v>24</v>
      </c>
      <c r="L130" s="22" t="s">
        <v>24</v>
      </c>
      <c r="M130" s="22" t="s">
        <v>24</v>
      </c>
      <c r="N130" s="22" t="s">
        <v>24</v>
      </c>
      <c r="O130" s="22" t="s">
        <v>24</v>
      </c>
      <c r="P130" s="22" t="s">
        <v>24</v>
      </c>
      <c r="Q130" s="22" t="s">
        <v>24</v>
      </c>
      <c r="R130" s="22" t="s">
        <v>24</v>
      </c>
      <c r="S130" s="22" t="s">
        <v>24</v>
      </c>
      <c r="T130" s="22" t="s">
        <v>24</v>
      </c>
      <c r="U130" s="22" t="s">
        <v>24</v>
      </c>
      <c r="V130" s="22" t="s">
        <v>24</v>
      </c>
    </row>
    <row r="131" spans="1:22" s="6" customFormat="1" ht="47.25" hidden="1" outlineLevel="1" x14ac:dyDescent="0.2">
      <c r="A131" s="9" t="s">
        <v>118</v>
      </c>
      <c r="B131" s="9" t="s">
        <v>410</v>
      </c>
      <c r="C131" s="9" t="s">
        <v>23</v>
      </c>
      <c r="D131" s="22" t="s">
        <v>24</v>
      </c>
      <c r="E131" s="22" t="s">
        <v>24</v>
      </c>
      <c r="F131" s="22" t="s">
        <v>24</v>
      </c>
      <c r="G131" s="22" t="s">
        <v>24</v>
      </c>
      <c r="H131" s="22" t="s">
        <v>24</v>
      </c>
      <c r="I131" s="22" t="s">
        <v>24</v>
      </c>
      <c r="J131" s="22" t="s">
        <v>24</v>
      </c>
      <c r="K131" s="22" t="s">
        <v>24</v>
      </c>
      <c r="L131" s="22" t="s">
        <v>24</v>
      </c>
      <c r="M131" s="22" t="s">
        <v>24</v>
      </c>
      <c r="N131" s="22" t="s">
        <v>24</v>
      </c>
      <c r="O131" s="22" t="s">
        <v>24</v>
      </c>
      <c r="P131" s="22" t="s">
        <v>24</v>
      </c>
      <c r="Q131" s="22" t="s">
        <v>24</v>
      </c>
      <c r="R131" s="22" t="s">
        <v>24</v>
      </c>
      <c r="S131" s="22" t="s">
        <v>24</v>
      </c>
      <c r="T131" s="22" t="s">
        <v>24</v>
      </c>
      <c r="U131" s="22" t="s">
        <v>24</v>
      </c>
      <c r="V131" s="22" t="s">
        <v>24</v>
      </c>
    </row>
    <row r="132" spans="1:22" s="6" customFormat="1" ht="47.25" hidden="1" outlineLevel="1" x14ac:dyDescent="0.2">
      <c r="A132" s="9" t="s">
        <v>119</v>
      </c>
      <c r="B132" s="9" t="s">
        <v>411</v>
      </c>
      <c r="C132" s="9" t="s">
        <v>23</v>
      </c>
      <c r="D132" s="22" t="s">
        <v>24</v>
      </c>
      <c r="E132" s="22" t="s">
        <v>24</v>
      </c>
      <c r="F132" s="22" t="s">
        <v>24</v>
      </c>
      <c r="G132" s="22" t="s">
        <v>24</v>
      </c>
      <c r="H132" s="22" t="s">
        <v>24</v>
      </c>
      <c r="I132" s="22" t="s">
        <v>24</v>
      </c>
      <c r="J132" s="22" t="s">
        <v>24</v>
      </c>
      <c r="K132" s="22" t="s">
        <v>24</v>
      </c>
      <c r="L132" s="22" t="s">
        <v>24</v>
      </c>
      <c r="M132" s="22" t="s">
        <v>24</v>
      </c>
      <c r="N132" s="22" t="s">
        <v>24</v>
      </c>
      <c r="O132" s="22" t="s">
        <v>24</v>
      </c>
      <c r="P132" s="22" t="s">
        <v>24</v>
      </c>
      <c r="Q132" s="22" t="s">
        <v>24</v>
      </c>
      <c r="R132" s="22" t="s">
        <v>24</v>
      </c>
      <c r="S132" s="22" t="s">
        <v>24</v>
      </c>
      <c r="T132" s="22" t="s">
        <v>24</v>
      </c>
      <c r="U132" s="22" t="s">
        <v>24</v>
      </c>
      <c r="V132" s="22" t="s">
        <v>24</v>
      </c>
    </row>
    <row r="133" spans="1:22" s="6" customFormat="1" ht="47.25" hidden="1" outlineLevel="1" x14ac:dyDescent="0.2">
      <c r="A133" s="9" t="s">
        <v>120</v>
      </c>
      <c r="B133" s="9" t="s">
        <v>412</v>
      </c>
      <c r="C133" s="9" t="s">
        <v>23</v>
      </c>
      <c r="D133" s="22" t="s">
        <v>24</v>
      </c>
      <c r="E133" s="22" t="s">
        <v>24</v>
      </c>
      <c r="F133" s="22" t="s">
        <v>24</v>
      </c>
      <c r="G133" s="22" t="s">
        <v>24</v>
      </c>
      <c r="H133" s="22" t="s">
        <v>24</v>
      </c>
      <c r="I133" s="22" t="s">
        <v>24</v>
      </c>
      <c r="J133" s="22" t="s">
        <v>24</v>
      </c>
      <c r="K133" s="22" t="s">
        <v>24</v>
      </c>
      <c r="L133" s="22" t="s">
        <v>24</v>
      </c>
      <c r="M133" s="22" t="s">
        <v>24</v>
      </c>
      <c r="N133" s="22" t="s">
        <v>24</v>
      </c>
      <c r="O133" s="22" t="s">
        <v>24</v>
      </c>
      <c r="P133" s="22" t="s">
        <v>24</v>
      </c>
      <c r="Q133" s="22" t="s">
        <v>24</v>
      </c>
      <c r="R133" s="22" t="s">
        <v>24</v>
      </c>
      <c r="S133" s="22" t="s">
        <v>24</v>
      </c>
      <c r="T133" s="22" t="s">
        <v>24</v>
      </c>
      <c r="U133" s="22" t="s">
        <v>24</v>
      </c>
      <c r="V133" s="22" t="s">
        <v>24</v>
      </c>
    </row>
    <row r="134" spans="1:22" s="6" customFormat="1" ht="63" hidden="1" outlineLevel="1" x14ac:dyDescent="0.2">
      <c r="A134" s="9" t="s">
        <v>121</v>
      </c>
      <c r="B134" s="9" t="s">
        <v>413</v>
      </c>
      <c r="C134" s="9" t="s">
        <v>23</v>
      </c>
      <c r="D134" s="22" t="s">
        <v>24</v>
      </c>
      <c r="E134" s="22" t="s">
        <v>24</v>
      </c>
      <c r="F134" s="22" t="s">
        <v>24</v>
      </c>
      <c r="G134" s="22" t="s">
        <v>24</v>
      </c>
      <c r="H134" s="22" t="s">
        <v>24</v>
      </c>
      <c r="I134" s="22" t="s">
        <v>24</v>
      </c>
      <c r="J134" s="22" t="s">
        <v>24</v>
      </c>
      <c r="K134" s="22" t="s">
        <v>24</v>
      </c>
      <c r="L134" s="22" t="s">
        <v>24</v>
      </c>
      <c r="M134" s="22" t="s">
        <v>24</v>
      </c>
      <c r="N134" s="22" t="s">
        <v>24</v>
      </c>
      <c r="O134" s="22" t="s">
        <v>24</v>
      </c>
      <c r="P134" s="22" t="s">
        <v>24</v>
      </c>
      <c r="Q134" s="22" t="s">
        <v>24</v>
      </c>
      <c r="R134" s="22" t="s">
        <v>24</v>
      </c>
      <c r="S134" s="22" t="s">
        <v>24</v>
      </c>
      <c r="T134" s="22" t="s">
        <v>24</v>
      </c>
      <c r="U134" s="22" t="s">
        <v>24</v>
      </c>
      <c r="V134" s="22" t="s">
        <v>24</v>
      </c>
    </row>
    <row r="135" spans="1:22" s="6" customFormat="1" ht="63" hidden="1" outlineLevel="1" x14ac:dyDescent="0.2">
      <c r="A135" s="9" t="s">
        <v>122</v>
      </c>
      <c r="B135" s="9" t="s">
        <v>414</v>
      </c>
      <c r="C135" s="9" t="s">
        <v>23</v>
      </c>
      <c r="D135" s="22" t="s">
        <v>24</v>
      </c>
      <c r="E135" s="22" t="s">
        <v>24</v>
      </c>
      <c r="F135" s="22" t="s">
        <v>24</v>
      </c>
      <c r="G135" s="22" t="s">
        <v>24</v>
      </c>
      <c r="H135" s="22" t="s">
        <v>24</v>
      </c>
      <c r="I135" s="22" t="s">
        <v>24</v>
      </c>
      <c r="J135" s="22" t="s">
        <v>24</v>
      </c>
      <c r="K135" s="22" t="s">
        <v>24</v>
      </c>
      <c r="L135" s="22" t="s">
        <v>24</v>
      </c>
      <c r="M135" s="22" t="s">
        <v>24</v>
      </c>
      <c r="N135" s="22" t="s">
        <v>24</v>
      </c>
      <c r="O135" s="22" t="s">
        <v>24</v>
      </c>
      <c r="P135" s="22" t="s">
        <v>24</v>
      </c>
      <c r="Q135" s="22" t="s">
        <v>24</v>
      </c>
      <c r="R135" s="22" t="s">
        <v>24</v>
      </c>
      <c r="S135" s="22" t="s">
        <v>24</v>
      </c>
      <c r="T135" s="22" t="s">
        <v>24</v>
      </c>
      <c r="U135" s="22" t="s">
        <v>24</v>
      </c>
      <c r="V135" s="22" t="s">
        <v>24</v>
      </c>
    </row>
    <row r="136" spans="1:22" s="6" customFormat="1" ht="63" hidden="1" outlineLevel="1" x14ac:dyDescent="0.2">
      <c r="A136" s="9" t="s">
        <v>123</v>
      </c>
      <c r="B136" s="9" t="s">
        <v>415</v>
      </c>
      <c r="C136" s="9" t="s">
        <v>23</v>
      </c>
      <c r="D136" s="22" t="s">
        <v>24</v>
      </c>
      <c r="E136" s="22" t="s">
        <v>24</v>
      </c>
      <c r="F136" s="22" t="s">
        <v>24</v>
      </c>
      <c r="G136" s="22" t="s">
        <v>24</v>
      </c>
      <c r="H136" s="22" t="s">
        <v>24</v>
      </c>
      <c r="I136" s="22" t="s">
        <v>24</v>
      </c>
      <c r="J136" s="22" t="s">
        <v>24</v>
      </c>
      <c r="K136" s="22" t="s">
        <v>24</v>
      </c>
      <c r="L136" s="22" t="s">
        <v>24</v>
      </c>
      <c r="M136" s="22" t="s">
        <v>24</v>
      </c>
      <c r="N136" s="22" t="s">
        <v>24</v>
      </c>
      <c r="O136" s="22" t="s">
        <v>24</v>
      </c>
      <c r="P136" s="22" t="s">
        <v>24</v>
      </c>
      <c r="Q136" s="22" t="s">
        <v>24</v>
      </c>
      <c r="R136" s="22" t="s">
        <v>24</v>
      </c>
      <c r="S136" s="22" t="s">
        <v>24</v>
      </c>
      <c r="T136" s="22" t="s">
        <v>24</v>
      </c>
      <c r="U136" s="22" t="s">
        <v>24</v>
      </c>
      <c r="V136" s="22" t="s">
        <v>24</v>
      </c>
    </row>
    <row r="137" spans="1:22" s="6" customFormat="1" ht="63" hidden="1" outlineLevel="1" x14ac:dyDescent="0.2">
      <c r="A137" s="9" t="s">
        <v>124</v>
      </c>
      <c r="B137" s="9" t="s">
        <v>416</v>
      </c>
      <c r="C137" s="9" t="s">
        <v>23</v>
      </c>
      <c r="D137" s="22" t="s">
        <v>24</v>
      </c>
      <c r="E137" s="22" t="s">
        <v>24</v>
      </c>
      <c r="F137" s="22" t="s">
        <v>24</v>
      </c>
      <c r="G137" s="22" t="s">
        <v>24</v>
      </c>
      <c r="H137" s="22" t="s">
        <v>24</v>
      </c>
      <c r="I137" s="22" t="s">
        <v>24</v>
      </c>
      <c r="J137" s="22" t="s">
        <v>24</v>
      </c>
      <c r="K137" s="22" t="s">
        <v>24</v>
      </c>
      <c r="L137" s="22" t="s">
        <v>24</v>
      </c>
      <c r="M137" s="22" t="s">
        <v>24</v>
      </c>
      <c r="N137" s="22" t="s">
        <v>24</v>
      </c>
      <c r="O137" s="22" t="s">
        <v>24</v>
      </c>
      <c r="P137" s="22" t="s">
        <v>24</v>
      </c>
      <c r="Q137" s="22" t="s">
        <v>24</v>
      </c>
      <c r="R137" s="22" t="s">
        <v>24</v>
      </c>
      <c r="S137" s="22" t="s">
        <v>24</v>
      </c>
      <c r="T137" s="22" t="s">
        <v>24</v>
      </c>
      <c r="U137" s="22" t="s">
        <v>24</v>
      </c>
      <c r="V137" s="22" t="s">
        <v>24</v>
      </c>
    </row>
    <row r="138" spans="1:22" s="6" customFormat="1" ht="63" hidden="1" outlineLevel="1" x14ac:dyDescent="0.2">
      <c r="A138" s="9" t="s">
        <v>125</v>
      </c>
      <c r="B138" s="9" t="s">
        <v>126</v>
      </c>
      <c r="C138" s="9" t="s">
        <v>23</v>
      </c>
      <c r="D138" s="22" t="s">
        <v>24</v>
      </c>
      <c r="E138" s="22" t="s">
        <v>24</v>
      </c>
      <c r="F138" s="22" t="s">
        <v>24</v>
      </c>
      <c r="G138" s="22" t="s">
        <v>24</v>
      </c>
      <c r="H138" s="22" t="s">
        <v>24</v>
      </c>
      <c r="I138" s="22" t="s">
        <v>24</v>
      </c>
      <c r="J138" s="22" t="s">
        <v>24</v>
      </c>
      <c r="K138" s="22" t="s">
        <v>24</v>
      </c>
      <c r="L138" s="22" t="s">
        <v>24</v>
      </c>
      <c r="M138" s="22" t="s">
        <v>24</v>
      </c>
      <c r="N138" s="22" t="s">
        <v>24</v>
      </c>
      <c r="O138" s="22" t="s">
        <v>24</v>
      </c>
      <c r="P138" s="22" t="s">
        <v>24</v>
      </c>
      <c r="Q138" s="22" t="s">
        <v>24</v>
      </c>
      <c r="R138" s="22" t="s">
        <v>24</v>
      </c>
      <c r="S138" s="22" t="s">
        <v>24</v>
      </c>
      <c r="T138" s="22" t="s">
        <v>24</v>
      </c>
      <c r="U138" s="22" t="s">
        <v>24</v>
      </c>
      <c r="V138" s="22" t="s">
        <v>24</v>
      </c>
    </row>
    <row r="139" spans="1:22" s="6" customFormat="1" ht="31.5" hidden="1" outlineLevel="1" x14ac:dyDescent="0.2">
      <c r="A139" s="9" t="s">
        <v>127</v>
      </c>
      <c r="B139" s="9" t="s">
        <v>128</v>
      </c>
      <c r="C139" s="9" t="s">
        <v>23</v>
      </c>
      <c r="D139" s="22" t="s">
        <v>24</v>
      </c>
      <c r="E139" s="22" t="s">
        <v>24</v>
      </c>
      <c r="F139" s="22" t="s">
        <v>24</v>
      </c>
      <c r="G139" s="22" t="s">
        <v>24</v>
      </c>
      <c r="H139" s="22" t="s">
        <v>24</v>
      </c>
      <c r="I139" s="22" t="s">
        <v>24</v>
      </c>
      <c r="J139" s="22" t="s">
        <v>24</v>
      </c>
      <c r="K139" s="22" t="s">
        <v>24</v>
      </c>
      <c r="L139" s="22" t="s">
        <v>24</v>
      </c>
      <c r="M139" s="22" t="s">
        <v>24</v>
      </c>
      <c r="N139" s="22" t="s">
        <v>24</v>
      </c>
      <c r="O139" s="22" t="s">
        <v>24</v>
      </c>
      <c r="P139" s="22" t="s">
        <v>24</v>
      </c>
      <c r="Q139" s="22" t="s">
        <v>24</v>
      </c>
      <c r="R139" s="22" t="s">
        <v>24</v>
      </c>
      <c r="S139" s="22" t="s">
        <v>24</v>
      </c>
      <c r="T139" s="22" t="s">
        <v>24</v>
      </c>
      <c r="U139" s="22" t="s">
        <v>24</v>
      </c>
      <c r="V139" s="22" t="s">
        <v>24</v>
      </c>
    </row>
    <row r="140" spans="1:22" s="6" customFormat="1" ht="47.25" hidden="1" outlineLevel="1" x14ac:dyDescent="0.2">
      <c r="A140" s="9" t="s">
        <v>129</v>
      </c>
      <c r="B140" s="9" t="s">
        <v>130</v>
      </c>
      <c r="C140" s="9" t="s">
        <v>23</v>
      </c>
      <c r="D140" s="22" t="s">
        <v>24</v>
      </c>
      <c r="E140" s="22" t="s">
        <v>24</v>
      </c>
      <c r="F140" s="22" t="s">
        <v>24</v>
      </c>
      <c r="G140" s="22" t="s">
        <v>24</v>
      </c>
      <c r="H140" s="22" t="s">
        <v>24</v>
      </c>
      <c r="I140" s="22" t="s">
        <v>24</v>
      </c>
      <c r="J140" s="22" t="s">
        <v>24</v>
      </c>
      <c r="K140" s="22" t="s">
        <v>24</v>
      </c>
      <c r="L140" s="22" t="s">
        <v>24</v>
      </c>
      <c r="M140" s="22" t="s">
        <v>24</v>
      </c>
      <c r="N140" s="22" t="s">
        <v>24</v>
      </c>
      <c r="O140" s="22" t="s">
        <v>24</v>
      </c>
      <c r="P140" s="22" t="s">
        <v>24</v>
      </c>
      <c r="Q140" s="22" t="s">
        <v>24</v>
      </c>
      <c r="R140" s="22" t="s">
        <v>24</v>
      </c>
      <c r="S140" s="22" t="s">
        <v>24</v>
      </c>
      <c r="T140" s="22" t="s">
        <v>24</v>
      </c>
      <c r="U140" s="22" t="s">
        <v>24</v>
      </c>
      <c r="V140" s="22" t="s">
        <v>24</v>
      </c>
    </row>
    <row r="141" spans="1:22" s="6" customFormat="1" ht="94.5" hidden="1" outlineLevel="1" x14ac:dyDescent="0.2">
      <c r="A141" s="9" t="s">
        <v>131</v>
      </c>
      <c r="B141" s="9" t="s">
        <v>132</v>
      </c>
      <c r="C141" s="9" t="s">
        <v>23</v>
      </c>
      <c r="D141" s="22" t="s">
        <v>24</v>
      </c>
      <c r="E141" s="22" t="s">
        <v>24</v>
      </c>
      <c r="F141" s="22" t="s">
        <v>24</v>
      </c>
      <c r="G141" s="22" t="s">
        <v>24</v>
      </c>
      <c r="H141" s="22" t="s">
        <v>24</v>
      </c>
      <c r="I141" s="22" t="s">
        <v>24</v>
      </c>
      <c r="J141" s="22" t="s">
        <v>24</v>
      </c>
      <c r="K141" s="22" t="s">
        <v>24</v>
      </c>
      <c r="L141" s="22" t="s">
        <v>24</v>
      </c>
      <c r="M141" s="22" t="s">
        <v>24</v>
      </c>
      <c r="N141" s="22" t="s">
        <v>24</v>
      </c>
      <c r="O141" s="22" t="s">
        <v>24</v>
      </c>
      <c r="P141" s="22" t="s">
        <v>24</v>
      </c>
      <c r="Q141" s="22" t="s">
        <v>24</v>
      </c>
      <c r="R141" s="22" t="s">
        <v>24</v>
      </c>
      <c r="S141" s="22" t="s">
        <v>24</v>
      </c>
      <c r="T141" s="22" t="s">
        <v>24</v>
      </c>
      <c r="U141" s="22" t="s">
        <v>24</v>
      </c>
      <c r="V141" s="22" t="s">
        <v>24</v>
      </c>
    </row>
    <row r="142" spans="1:22" s="6" customFormat="1" ht="78.75" hidden="1" outlineLevel="1" x14ac:dyDescent="0.2">
      <c r="A142" s="9" t="s">
        <v>133</v>
      </c>
      <c r="B142" s="9" t="s">
        <v>134</v>
      </c>
      <c r="C142" s="9" t="s">
        <v>23</v>
      </c>
      <c r="D142" s="22" t="s">
        <v>24</v>
      </c>
      <c r="E142" s="22" t="s">
        <v>24</v>
      </c>
      <c r="F142" s="22" t="s">
        <v>24</v>
      </c>
      <c r="G142" s="22" t="s">
        <v>24</v>
      </c>
      <c r="H142" s="22" t="s">
        <v>24</v>
      </c>
      <c r="I142" s="22" t="s">
        <v>24</v>
      </c>
      <c r="J142" s="22" t="s">
        <v>24</v>
      </c>
      <c r="K142" s="22" t="s">
        <v>24</v>
      </c>
      <c r="L142" s="22" t="s">
        <v>24</v>
      </c>
      <c r="M142" s="22" t="s">
        <v>24</v>
      </c>
      <c r="N142" s="22" t="s">
        <v>24</v>
      </c>
      <c r="O142" s="22" t="s">
        <v>24</v>
      </c>
      <c r="P142" s="22" t="s">
        <v>24</v>
      </c>
      <c r="Q142" s="22" t="s">
        <v>24</v>
      </c>
      <c r="R142" s="22" t="s">
        <v>24</v>
      </c>
      <c r="S142" s="22" t="s">
        <v>24</v>
      </c>
      <c r="T142" s="22" t="s">
        <v>24</v>
      </c>
      <c r="U142" s="22" t="s">
        <v>24</v>
      </c>
      <c r="V142" s="22" t="s">
        <v>24</v>
      </c>
    </row>
    <row r="143" spans="1:22" s="6" customFormat="1" ht="78.75" hidden="1" outlineLevel="1" x14ac:dyDescent="0.2">
      <c r="A143" s="9" t="s">
        <v>135</v>
      </c>
      <c r="B143" s="9" t="s">
        <v>136</v>
      </c>
      <c r="C143" s="9" t="s">
        <v>23</v>
      </c>
      <c r="D143" s="22" t="s">
        <v>24</v>
      </c>
      <c r="E143" s="22" t="s">
        <v>24</v>
      </c>
      <c r="F143" s="22" t="s">
        <v>24</v>
      </c>
      <c r="G143" s="22" t="s">
        <v>24</v>
      </c>
      <c r="H143" s="22" t="s">
        <v>24</v>
      </c>
      <c r="I143" s="22" t="s">
        <v>24</v>
      </c>
      <c r="J143" s="22" t="s">
        <v>24</v>
      </c>
      <c r="K143" s="22" t="s">
        <v>24</v>
      </c>
      <c r="L143" s="22" t="s">
        <v>24</v>
      </c>
      <c r="M143" s="22" t="s">
        <v>24</v>
      </c>
      <c r="N143" s="22" t="s">
        <v>24</v>
      </c>
      <c r="O143" s="22" t="s">
        <v>24</v>
      </c>
      <c r="P143" s="22" t="s">
        <v>24</v>
      </c>
      <c r="Q143" s="22" t="s">
        <v>24</v>
      </c>
      <c r="R143" s="22" t="s">
        <v>24</v>
      </c>
      <c r="S143" s="22" t="s">
        <v>24</v>
      </c>
      <c r="T143" s="22" t="s">
        <v>24</v>
      </c>
      <c r="U143" s="22" t="s">
        <v>24</v>
      </c>
      <c r="V143" s="22" t="s">
        <v>24</v>
      </c>
    </row>
    <row r="144" spans="1:22" s="6" customFormat="1" ht="47.25" collapsed="1" x14ac:dyDescent="0.2">
      <c r="A144" s="9" t="s">
        <v>137</v>
      </c>
      <c r="B144" s="9" t="s">
        <v>138</v>
      </c>
      <c r="C144" s="9" t="s">
        <v>23</v>
      </c>
      <c r="D144" s="22">
        <v>2832.7528878470212</v>
      </c>
      <c r="E144" s="22">
        <v>952.99754227754045</v>
      </c>
      <c r="F144" s="22">
        <v>0</v>
      </c>
      <c r="G144" s="22">
        <v>1879.7553455694808</v>
      </c>
      <c r="H144" s="22">
        <v>1043.8557647852979</v>
      </c>
      <c r="I144" s="22">
        <f t="shared" ref="I144:K144" si="32">SUM(I145:I217)</f>
        <v>47.4338032</v>
      </c>
      <c r="J144" s="22">
        <v>259.40422520470565</v>
      </c>
      <c r="K144" s="22">
        <f t="shared" si="32"/>
        <v>5.14533679</v>
      </c>
      <c r="L144" s="22">
        <v>312.5444620170901</v>
      </c>
      <c r="M144" s="22">
        <f t="shared" ref="M144" si="33">SUM(M145:M217)</f>
        <v>42.288466409999998</v>
      </c>
      <c r="N144" s="22">
        <v>187.21591432254334</v>
      </c>
      <c r="O144" s="22">
        <v>0</v>
      </c>
      <c r="P144" s="22">
        <v>284.6911632409587</v>
      </c>
      <c r="Q144" s="22">
        <v>0</v>
      </c>
      <c r="R144" s="22">
        <v>0</v>
      </c>
      <c r="S144" s="22">
        <f t="shared" ref="S144" si="34">SUM(S145:S217)</f>
        <v>1832.3215423694805</v>
      </c>
      <c r="T144" s="22">
        <f>(K144+M144)-(J144+L144)</f>
        <v>-524.51488402179575</v>
      </c>
      <c r="U144" s="22">
        <f t="shared" ref="U144" si="35">T144/(J144+L144)*100</f>
        <v>-91.706633084445613</v>
      </c>
      <c r="V144" s="22" t="s">
        <v>24</v>
      </c>
    </row>
    <row r="145" spans="1:22" s="6" customFormat="1" ht="31.5" x14ac:dyDescent="0.2">
      <c r="A145" s="9" t="s">
        <v>139</v>
      </c>
      <c r="B145" s="16" t="s">
        <v>417</v>
      </c>
      <c r="C145" s="9" t="s">
        <v>418</v>
      </c>
      <c r="D145" s="8">
        <v>70.593220338983059</v>
      </c>
      <c r="E145" s="22">
        <v>70.593220338983059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f t="shared" ref="S145:S208" si="36">G145-I145</f>
        <v>0</v>
      </c>
      <c r="T145" s="22">
        <v>0</v>
      </c>
      <c r="U145" s="22">
        <v>0</v>
      </c>
      <c r="V145" s="25" t="s">
        <v>24</v>
      </c>
    </row>
    <row r="146" spans="1:22" s="6" customFormat="1" ht="31.5" x14ac:dyDescent="0.2">
      <c r="A146" s="9" t="s">
        <v>140</v>
      </c>
      <c r="B146" s="16" t="s">
        <v>419</v>
      </c>
      <c r="C146" s="9" t="s">
        <v>420</v>
      </c>
      <c r="D146" s="8">
        <v>111.88768334940001</v>
      </c>
      <c r="E146" s="22">
        <v>111.88768334923051</v>
      </c>
      <c r="F146" s="22">
        <v>0</v>
      </c>
      <c r="G146" s="22">
        <v>1.694928641882143E-10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f t="shared" si="36"/>
        <v>1.694928641882143E-10</v>
      </c>
      <c r="T146" s="22">
        <v>0</v>
      </c>
      <c r="U146" s="22">
        <v>0</v>
      </c>
      <c r="V146" s="25" t="s">
        <v>24</v>
      </c>
    </row>
    <row r="147" spans="1:22" s="6" customFormat="1" ht="47.25" x14ac:dyDescent="0.2">
      <c r="A147" s="9" t="s">
        <v>141</v>
      </c>
      <c r="B147" s="16" t="s">
        <v>421</v>
      </c>
      <c r="C147" s="9" t="s">
        <v>422</v>
      </c>
      <c r="D147" s="8">
        <v>25.944181050720257</v>
      </c>
      <c r="E147" s="22">
        <v>20.506621380720258</v>
      </c>
      <c r="F147" s="22">
        <v>0</v>
      </c>
      <c r="G147" s="22">
        <v>5.4375596699999988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f t="shared" si="36"/>
        <v>5.4375596699999988</v>
      </c>
      <c r="T147" s="22">
        <v>0</v>
      </c>
      <c r="U147" s="22">
        <v>0</v>
      </c>
      <c r="V147" s="25" t="s">
        <v>24</v>
      </c>
    </row>
    <row r="148" spans="1:22" s="6" customFormat="1" ht="126" x14ac:dyDescent="0.2">
      <c r="A148" s="9" t="s">
        <v>142</v>
      </c>
      <c r="B148" s="16" t="s">
        <v>423</v>
      </c>
      <c r="C148" s="9" t="s">
        <v>424</v>
      </c>
      <c r="D148" s="8">
        <v>52.05358177019113</v>
      </c>
      <c r="E148" s="22">
        <v>64.015658221488053</v>
      </c>
      <c r="F148" s="22">
        <v>0</v>
      </c>
      <c r="G148" s="22">
        <v>-11.962076451296923</v>
      </c>
      <c r="H148" s="22">
        <v>52.05358177019113</v>
      </c>
      <c r="I148" s="22">
        <v>0</v>
      </c>
      <c r="J148" s="22">
        <v>52.05358177019113</v>
      </c>
      <c r="K148" s="22">
        <v>0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f t="shared" si="36"/>
        <v>-11.962076451296923</v>
      </c>
      <c r="T148" s="22">
        <f>(K148+M148)-(J148+L148)</f>
        <v>-52.05358177019113</v>
      </c>
      <c r="U148" s="22">
        <v>-100</v>
      </c>
      <c r="V148" s="25" t="s">
        <v>579</v>
      </c>
    </row>
    <row r="149" spans="1:22" s="6" customFormat="1" ht="47.25" x14ac:dyDescent="0.2">
      <c r="A149" s="9" t="s">
        <v>143</v>
      </c>
      <c r="B149" s="16" t="s">
        <v>425</v>
      </c>
      <c r="C149" s="9" t="s">
        <v>426</v>
      </c>
      <c r="D149" s="8">
        <v>91.249625250000022</v>
      </c>
      <c r="E149" s="22">
        <v>104.85378787288136</v>
      </c>
      <c r="F149" s="22">
        <v>0</v>
      </c>
      <c r="G149" s="22">
        <v>-13.604162622881333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f t="shared" si="36"/>
        <v>-13.604162622881333</v>
      </c>
      <c r="T149" s="22">
        <v>0</v>
      </c>
      <c r="U149" s="22">
        <v>0</v>
      </c>
      <c r="V149" s="25" t="s">
        <v>24</v>
      </c>
    </row>
    <row r="150" spans="1:22" s="6" customFormat="1" ht="31.5" x14ac:dyDescent="0.2">
      <c r="A150" s="9" t="s">
        <v>144</v>
      </c>
      <c r="B150" s="16" t="s">
        <v>427</v>
      </c>
      <c r="C150" s="9" t="s">
        <v>428</v>
      </c>
      <c r="D150" s="8">
        <v>55.953670677619321</v>
      </c>
      <c r="E150" s="22">
        <v>0</v>
      </c>
      <c r="F150" s="22">
        <v>0</v>
      </c>
      <c r="G150" s="22">
        <v>55.953670677619321</v>
      </c>
      <c r="H150" s="22">
        <v>22.38146827104773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22.38146827104773</v>
      </c>
      <c r="Q150" s="22">
        <v>0</v>
      </c>
      <c r="R150" s="22">
        <v>0</v>
      </c>
      <c r="S150" s="22">
        <f t="shared" si="36"/>
        <v>55.953670677619321</v>
      </c>
      <c r="T150" s="22">
        <v>0</v>
      </c>
      <c r="U150" s="22">
        <v>0</v>
      </c>
      <c r="V150" s="25" t="s">
        <v>24</v>
      </c>
    </row>
    <row r="151" spans="1:22" s="6" customFormat="1" ht="47.25" x14ac:dyDescent="0.2">
      <c r="A151" s="9" t="s">
        <v>145</v>
      </c>
      <c r="B151" s="16" t="s">
        <v>429</v>
      </c>
      <c r="C151" s="9" t="s">
        <v>430</v>
      </c>
      <c r="D151" s="8">
        <v>103.51884849724976</v>
      </c>
      <c r="E151" s="22">
        <v>125.47930623067796</v>
      </c>
      <c r="F151" s="22">
        <v>0</v>
      </c>
      <c r="G151" s="22">
        <v>-21.9604577334282</v>
      </c>
      <c r="H151" s="22">
        <v>36.386238487609759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36.386238487609759</v>
      </c>
      <c r="O151" s="22">
        <v>0</v>
      </c>
      <c r="P151" s="22">
        <v>0</v>
      </c>
      <c r="Q151" s="22">
        <v>0</v>
      </c>
      <c r="R151" s="22">
        <v>0</v>
      </c>
      <c r="S151" s="22">
        <f t="shared" si="36"/>
        <v>-21.9604577334282</v>
      </c>
      <c r="T151" s="22">
        <v>0</v>
      </c>
      <c r="U151" s="22">
        <v>0</v>
      </c>
      <c r="V151" s="25" t="s">
        <v>24</v>
      </c>
    </row>
    <row r="152" spans="1:22" s="6" customFormat="1" ht="47.25" x14ac:dyDescent="0.2">
      <c r="A152" s="9" t="s">
        <v>146</v>
      </c>
      <c r="B152" s="16" t="s">
        <v>431</v>
      </c>
      <c r="C152" s="9" t="s">
        <v>432</v>
      </c>
      <c r="D152" s="8">
        <v>101.30934003365857</v>
      </c>
      <c r="E152" s="22">
        <v>0</v>
      </c>
      <c r="F152" s="22">
        <v>0</v>
      </c>
      <c r="G152" s="22">
        <v>101.30934003365857</v>
      </c>
      <c r="H152" s="22">
        <v>35.609609853658547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35.609609853658547</v>
      </c>
      <c r="Q152" s="22">
        <v>0</v>
      </c>
      <c r="R152" s="22">
        <v>0</v>
      </c>
      <c r="S152" s="22">
        <f t="shared" si="36"/>
        <v>101.30934003365857</v>
      </c>
      <c r="T152" s="22">
        <v>0</v>
      </c>
      <c r="U152" s="22">
        <v>0</v>
      </c>
      <c r="V152" s="25" t="s">
        <v>24</v>
      </c>
    </row>
    <row r="153" spans="1:22" s="6" customFormat="1" ht="47.25" x14ac:dyDescent="0.2">
      <c r="A153" s="9" t="s">
        <v>147</v>
      </c>
      <c r="B153" s="16" t="s">
        <v>433</v>
      </c>
      <c r="C153" s="9" t="s">
        <v>434</v>
      </c>
      <c r="D153" s="8">
        <v>43.933518943739116</v>
      </c>
      <c r="E153" s="22">
        <v>0</v>
      </c>
      <c r="F153" s="22">
        <v>0</v>
      </c>
      <c r="G153" s="22">
        <v>43.933518943739116</v>
      </c>
      <c r="H153" s="22">
        <v>15.442361667395122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15.442361667395122</v>
      </c>
      <c r="O153" s="22">
        <v>0</v>
      </c>
      <c r="P153" s="22">
        <v>0</v>
      </c>
      <c r="Q153" s="22">
        <v>0</v>
      </c>
      <c r="R153" s="22">
        <v>0</v>
      </c>
      <c r="S153" s="22">
        <f t="shared" si="36"/>
        <v>43.933518943739116</v>
      </c>
      <c r="T153" s="22">
        <v>0</v>
      </c>
      <c r="U153" s="22">
        <v>0</v>
      </c>
      <c r="V153" s="25" t="s">
        <v>24</v>
      </c>
    </row>
    <row r="154" spans="1:22" s="6" customFormat="1" ht="47.25" x14ac:dyDescent="0.2">
      <c r="A154" s="9" t="s">
        <v>148</v>
      </c>
      <c r="B154" s="16" t="s">
        <v>435</v>
      </c>
      <c r="C154" s="9" t="s">
        <v>436</v>
      </c>
      <c r="D154" s="8">
        <v>22.882402935602343</v>
      </c>
      <c r="E154" s="22">
        <v>0</v>
      </c>
      <c r="F154" s="22">
        <v>0</v>
      </c>
      <c r="G154" s="22">
        <v>22.882402935602343</v>
      </c>
      <c r="H154" s="22">
        <v>8.0430238789463431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8.0430238789463431</v>
      </c>
      <c r="O154" s="22">
        <v>0</v>
      </c>
      <c r="P154" s="22">
        <v>0</v>
      </c>
      <c r="Q154" s="22">
        <v>0</v>
      </c>
      <c r="R154" s="22">
        <v>0</v>
      </c>
      <c r="S154" s="22">
        <f t="shared" si="36"/>
        <v>22.882402935602343</v>
      </c>
      <c r="T154" s="22">
        <v>0</v>
      </c>
      <c r="U154" s="22">
        <v>0</v>
      </c>
      <c r="V154" s="25" t="s">
        <v>24</v>
      </c>
    </row>
    <row r="155" spans="1:22" s="6" customFormat="1" ht="15.75" x14ac:dyDescent="0.2">
      <c r="A155" s="9" t="s">
        <v>149</v>
      </c>
      <c r="B155" s="17" t="s">
        <v>437</v>
      </c>
      <c r="C155" s="9" t="s">
        <v>438</v>
      </c>
      <c r="D155" s="8">
        <v>260.09322033898309</v>
      </c>
      <c r="E155" s="22">
        <v>147.49424694524063</v>
      </c>
      <c r="F155" s="22">
        <v>0</v>
      </c>
      <c r="G155" s="22">
        <v>112.59897339374245</v>
      </c>
      <c r="H155" s="22">
        <v>80.813559322033896</v>
      </c>
      <c r="I155" s="22">
        <f>K155+M155</f>
        <v>46.1350531</v>
      </c>
      <c r="J155" s="22">
        <v>0</v>
      </c>
      <c r="K155" s="22">
        <f>4.4099171</f>
        <v>4.4099171000000004</v>
      </c>
      <c r="L155" s="22">
        <v>80.813559322033896</v>
      </c>
      <c r="M155" s="22">
        <f>58500/1000000+41.666636</f>
        <v>41.725135999999999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f t="shared" si="36"/>
        <v>66.463920293742461</v>
      </c>
      <c r="T155" s="22">
        <f>(K155+M155)-(J155+L155)</f>
        <v>-34.678506222033896</v>
      </c>
      <c r="U155" s="22">
        <f t="shared" ref="U155" si="37">T155/(J155+L155)*100</f>
        <v>-42.911742179110732</v>
      </c>
      <c r="V155" s="25" t="s">
        <v>24</v>
      </c>
    </row>
    <row r="156" spans="1:22" s="6" customFormat="1" ht="31.5" x14ac:dyDescent="0.2">
      <c r="A156" s="9" t="s">
        <v>150</v>
      </c>
      <c r="B156" s="18" t="s">
        <v>439</v>
      </c>
      <c r="C156" s="9" t="s">
        <v>440</v>
      </c>
      <c r="D156" s="8">
        <v>89.174200182064411</v>
      </c>
      <c r="E156" s="22">
        <v>89.174184522556004</v>
      </c>
      <c r="F156" s="22">
        <v>0</v>
      </c>
      <c r="G156" s="22">
        <v>1.5659508406429268E-5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f t="shared" si="36"/>
        <v>1.5659508406429268E-5</v>
      </c>
      <c r="T156" s="22">
        <v>0</v>
      </c>
      <c r="U156" s="22">
        <v>0</v>
      </c>
      <c r="V156" s="25" t="s">
        <v>24</v>
      </c>
    </row>
    <row r="157" spans="1:22" s="6" customFormat="1" ht="31.5" x14ac:dyDescent="0.2">
      <c r="A157" s="9" t="s">
        <v>151</v>
      </c>
      <c r="B157" s="18" t="s">
        <v>441</v>
      </c>
      <c r="C157" s="9" t="s">
        <v>442</v>
      </c>
      <c r="D157" s="8">
        <v>130.49576618192253</v>
      </c>
      <c r="E157" s="22">
        <v>130.49576618192287</v>
      </c>
      <c r="F157" s="22">
        <v>0</v>
      </c>
      <c r="G157" s="22">
        <v>-3.4106051316484809E-13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f t="shared" si="36"/>
        <v>-3.4106051316484809E-13</v>
      </c>
      <c r="T157" s="22">
        <v>0</v>
      </c>
      <c r="U157" s="22">
        <v>0</v>
      </c>
      <c r="V157" s="25" t="s">
        <v>24</v>
      </c>
    </row>
    <row r="158" spans="1:22" s="6" customFormat="1" ht="31.5" x14ac:dyDescent="0.2">
      <c r="A158" s="9" t="s">
        <v>152</v>
      </c>
      <c r="B158" s="18" t="s">
        <v>443</v>
      </c>
      <c r="C158" s="9" t="s">
        <v>444</v>
      </c>
      <c r="D158" s="8">
        <v>51.808954331129009</v>
      </c>
      <c r="E158" s="22">
        <v>39.742916555365241</v>
      </c>
      <c r="F158" s="22">
        <v>0</v>
      </c>
      <c r="G158" s="22">
        <v>12.066037775763768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f t="shared" si="36"/>
        <v>12.066037775763768</v>
      </c>
      <c r="T158" s="22">
        <v>0</v>
      </c>
      <c r="U158" s="22">
        <v>0</v>
      </c>
      <c r="V158" s="25" t="s">
        <v>24</v>
      </c>
    </row>
    <row r="159" spans="1:22" s="6" customFormat="1" ht="31.5" x14ac:dyDescent="0.2">
      <c r="A159" s="9" t="s">
        <v>153</v>
      </c>
      <c r="B159" s="18" t="s">
        <v>445</v>
      </c>
      <c r="C159" s="9" t="s">
        <v>446</v>
      </c>
      <c r="D159" s="8">
        <v>59.658795896451622</v>
      </c>
      <c r="E159" s="22">
        <v>0</v>
      </c>
      <c r="F159" s="22">
        <v>0</v>
      </c>
      <c r="G159" s="22">
        <v>59.658795896451622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f t="shared" si="36"/>
        <v>59.658795896451622</v>
      </c>
      <c r="T159" s="22">
        <v>0</v>
      </c>
      <c r="U159" s="22">
        <v>0</v>
      </c>
      <c r="V159" s="25" t="s">
        <v>24</v>
      </c>
    </row>
    <row r="160" spans="1:22" s="6" customFormat="1" ht="126" x14ac:dyDescent="0.2">
      <c r="A160" s="9" t="s">
        <v>154</v>
      </c>
      <c r="B160" s="18" t="s">
        <v>447</v>
      </c>
      <c r="C160" s="9" t="s">
        <v>448</v>
      </c>
      <c r="D160" s="8">
        <v>122.65183792602905</v>
      </c>
      <c r="E160" s="22">
        <v>0</v>
      </c>
      <c r="F160" s="22">
        <v>0</v>
      </c>
      <c r="G160" s="22">
        <v>122.65183792602905</v>
      </c>
      <c r="H160" s="22">
        <v>122.65183792602905</v>
      </c>
      <c r="I160" s="22">
        <v>0</v>
      </c>
      <c r="J160" s="22">
        <v>122.65183792602905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f t="shared" si="36"/>
        <v>122.65183792602905</v>
      </c>
      <c r="T160" s="22">
        <v>-122.65183792602905</v>
      </c>
      <c r="U160" s="22">
        <v>-100</v>
      </c>
      <c r="V160" s="25" t="s">
        <v>579</v>
      </c>
    </row>
    <row r="161" spans="1:22" s="6" customFormat="1" ht="31.5" x14ac:dyDescent="0.2">
      <c r="A161" s="9" t="s">
        <v>155</v>
      </c>
      <c r="B161" s="18" t="s">
        <v>449</v>
      </c>
      <c r="C161" s="9" t="s">
        <v>450</v>
      </c>
      <c r="D161" s="8">
        <v>137.69636543039698</v>
      </c>
      <c r="E161" s="22">
        <v>0</v>
      </c>
      <c r="F161" s="22">
        <v>0</v>
      </c>
      <c r="G161" s="22">
        <v>137.69636543039698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f t="shared" si="36"/>
        <v>137.69636543039698</v>
      </c>
      <c r="T161" s="22">
        <v>0</v>
      </c>
      <c r="U161" s="22">
        <v>0</v>
      </c>
      <c r="V161" s="25" t="s">
        <v>24</v>
      </c>
    </row>
    <row r="162" spans="1:22" s="6" customFormat="1" ht="47.25" x14ac:dyDescent="0.2">
      <c r="A162" s="9" t="s">
        <v>156</v>
      </c>
      <c r="B162" s="18" t="s">
        <v>451</v>
      </c>
      <c r="C162" s="9" t="s">
        <v>448</v>
      </c>
      <c r="D162" s="8">
        <v>67.835216429975702</v>
      </c>
      <c r="E162" s="22">
        <v>0</v>
      </c>
      <c r="F162" s="22">
        <v>0</v>
      </c>
      <c r="G162" s="22">
        <v>67.835216429975702</v>
      </c>
      <c r="H162" s="22">
        <v>67.835216429975702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67.835216429975702</v>
      </c>
      <c r="Q162" s="22">
        <v>0</v>
      </c>
      <c r="R162" s="22">
        <v>0</v>
      </c>
      <c r="S162" s="22">
        <f t="shared" si="36"/>
        <v>67.835216429975702</v>
      </c>
      <c r="T162" s="22">
        <v>0</v>
      </c>
      <c r="U162" s="22">
        <v>0</v>
      </c>
      <c r="V162" s="25" t="s">
        <v>24</v>
      </c>
    </row>
    <row r="163" spans="1:22" s="6" customFormat="1" ht="47.25" x14ac:dyDescent="0.2">
      <c r="A163" s="9" t="s">
        <v>157</v>
      </c>
      <c r="B163" s="18" t="s">
        <v>452</v>
      </c>
      <c r="C163" s="9" t="s">
        <v>453</v>
      </c>
      <c r="D163" s="8">
        <v>122.65183792602905</v>
      </c>
      <c r="E163" s="22">
        <v>22.273123349999999</v>
      </c>
      <c r="F163" s="22">
        <v>0</v>
      </c>
      <c r="G163" s="22">
        <v>100.37871457602904</v>
      </c>
      <c r="H163" s="22">
        <v>122.65183792602905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122.65183792602905</v>
      </c>
      <c r="O163" s="22">
        <v>0</v>
      </c>
      <c r="P163" s="22">
        <v>0</v>
      </c>
      <c r="Q163" s="22">
        <v>0</v>
      </c>
      <c r="R163" s="22">
        <v>0</v>
      </c>
      <c r="S163" s="22">
        <f t="shared" si="36"/>
        <v>100.37871457602904</v>
      </c>
      <c r="T163" s="22">
        <v>0</v>
      </c>
      <c r="U163" s="22">
        <v>0</v>
      </c>
      <c r="V163" s="25" t="s">
        <v>24</v>
      </c>
    </row>
    <row r="164" spans="1:22" s="6" customFormat="1" ht="47.25" x14ac:dyDescent="0.2">
      <c r="A164" s="9" t="s">
        <v>158</v>
      </c>
      <c r="B164" s="18" t="s">
        <v>454</v>
      </c>
      <c r="C164" s="9" t="s">
        <v>455</v>
      </c>
      <c r="D164" s="8">
        <v>1.6244595180621424</v>
      </c>
      <c r="E164" s="22">
        <v>0</v>
      </c>
      <c r="F164" s="22">
        <v>0</v>
      </c>
      <c r="G164" s="22">
        <v>1.6244595180621424</v>
      </c>
      <c r="H164" s="22">
        <v>1.6244595180621424</v>
      </c>
      <c r="I164" s="22">
        <v>0</v>
      </c>
      <c r="J164" s="22">
        <v>0</v>
      </c>
      <c r="K164" s="22">
        <v>0</v>
      </c>
      <c r="L164" s="22">
        <v>1.6244595180621424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f t="shared" si="36"/>
        <v>1.6244595180621424</v>
      </c>
      <c r="T164" s="22">
        <v>0</v>
      </c>
      <c r="U164" s="22">
        <v>0</v>
      </c>
      <c r="V164" s="25" t="s">
        <v>24</v>
      </c>
    </row>
    <row r="165" spans="1:22" s="6" customFormat="1" ht="31.5" x14ac:dyDescent="0.2">
      <c r="A165" s="9" t="s">
        <v>159</v>
      </c>
      <c r="B165" s="18" t="s">
        <v>456</v>
      </c>
      <c r="C165" s="9" t="s">
        <v>457</v>
      </c>
      <c r="D165" s="8">
        <v>11.857656674913672</v>
      </c>
      <c r="E165" s="22">
        <v>0</v>
      </c>
      <c r="F165" s="22">
        <v>0</v>
      </c>
      <c r="G165" s="22">
        <v>11.857656674913672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f t="shared" si="36"/>
        <v>11.857656674913672</v>
      </c>
      <c r="T165" s="22">
        <v>0</v>
      </c>
      <c r="U165" s="22">
        <v>0</v>
      </c>
      <c r="V165" s="25" t="s">
        <v>24</v>
      </c>
    </row>
    <row r="166" spans="1:22" s="6" customFormat="1" ht="31.5" x14ac:dyDescent="0.2">
      <c r="A166" s="9" t="s">
        <v>160</v>
      </c>
      <c r="B166" s="18" t="s">
        <v>458</v>
      </c>
      <c r="C166" s="9" t="s">
        <v>459</v>
      </c>
      <c r="D166" s="8">
        <v>9.8813805624280597</v>
      </c>
      <c r="E166" s="22">
        <v>0</v>
      </c>
      <c r="F166" s="22">
        <v>0</v>
      </c>
      <c r="G166" s="22">
        <v>9.8813805624280597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f t="shared" si="36"/>
        <v>9.8813805624280597</v>
      </c>
      <c r="T166" s="22">
        <v>0</v>
      </c>
      <c r="U166" s="22">
        <v>0</v>
      </c>
      <c r="V166" s="25" t="s">
        <v>24</v>
      </c>
    </row>
    <row r="167" spans="1:22" s="6" customFormat="1" ht="31.5" x14ac:dyDescent="0.2">
      <c r="A167" s="9" t="s">
        <v>161</v>
      </c>
      <c r="B167" s="18" t="s">
        <v>460</v>
      </c>
      <c r="C167" s="9" t="s">
        <v>461</v>
      </c>
      <c r="D167" s="8">
        <v>2.0303761186598401</v>
      </c>
      <c r="E167" s="22">
        <v>0</v>
      </c>
      <c r="F167" s="22">
        <v>0</v>
      </c>
      <c r="G167" s="22">
        <v>2.0303761186598401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f t="shared" si="36"/>
        <v>2.0303761186598401</v>
      </c>
      <c r="T167" s="22">
        <v>0</v>
      </c>
      <c r="U167" s="22">
        <v>0</v>
      </c>
      <c r="V167" s="25" t="s">
        <v>24</v>
      </c>
    </row>
    <row r="168" spans="1:22" s="6" customFormat="1" ht="63" x14ac:dyDescent="0.2">
      <c r="A168" s="9" t="s">
        <v>162</v>
      </c>
      <c r="B168" s="18" t="s">
        <v>462</v>
      </c>
      <c r="C168" s="9" t="s">
        <v>463</v>
      </c>
      <c r="D168" s="8">
        <v>3.9238962213401827</v>
      </c>
      <c r="E168" s="22">
        <v>0</v>
      </c>
      <c r="F168" s="22">
        <v>0</v>
      </c>
      <c r="G168" s="22">
        <v>3.9238962213401827</v>
      </c>
      <c r="H168" s="22">
        <v>3.9238962213401827</v>
      </c>
      <c r="I168" s="22">
        <v>0</v>
      </c>
      <c r="J168" s="22">
        <v>0</v>
      </c>
      <c r="K168" s="22">
        <v>0</v>
      </c>
      <c r="L168" s="22">
        <v>3.9238962213401827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f t="shared" si="36"/>
        <v>3.9238962213401827</v>
      </c>
      <c r="T168" s="22">
        <v>0</v>
      </c>
      <c r="U168" s="22">
        <v>0</v>
      </c>
      <c r="V168" s="25" t="s">
        <v>24</v>
      </c>
    </row>
    <row r="169" spans="1:22" s="6" customFormat="1" ht="63" x14ac:dyDescent="0.2">
      <c r="A169" s="9" t="s">
        <v>163</v>
      </c>
      <c r="B169" s="18" t="s">
        <v>464</v>
      </c>
      <c r="C169" s="9" t="s">
        <v>465</v>
      </c>
      <c r="D169" s="8">
        <v>20.005659089435255</v>
      </c>
      <c r="E169" s="22">
        <v>0</v>
      </c>
      <c r="F169" s="22">
        <v>0</v>
      </c>
      <c r="G169" s="22">
        <v>20.005659089435255</v>
      </c>
      <c r="H169" s="22">
        <v>20.005659089435255</v>
      </c>
      <c r="I169" s="22">
        <v>0</v>
      </c>
      <c r="J169" s="22">
        <v>0</v>
      </c>
      <c r="K169" s="22">
        <v>0</v>
      </c>
      <c r="L169" s="22">
        <v>20.005659089435255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f t="shared" si="36"/>
        <v>20.005659089435255</v>
      </c>
      <c r="T169" s="22">
        <v>0</v>
      </c>
      <c r="U169" s="22">
        <v>0</v>
      </c>
      <c r="V169" s="25" t="s">
        <v>24</v>
      </c>
    </row>
    <row r="170" spans="1:22" s="6" customFormat="1" ht="94.5" x14ac:dyDescent="0.2">
      <c r="A170" s="9" t="s">
        <v>164</v>
      </c>
      <c r="B170" s="18" t="s">
        <v>466</v>
      </c>
      <c r="C170" s="9" t="s">
        <v>467</v>
      </c>
      <c r="D170" s="8">
        <v>2.8912919525664496</v>
      </c>
      <c r="E170" s="22">
        <v>0</v>
      </c>
      <c r="F170" s="22">
        <v>0</v>
      </c>
      <c r="G170" s="22">
        <v>2.8912919525664496</v>
      </c>
      <c r="H170" s="22">
        <v>2.8912919525664496</v>
      </c>
      <c r="I170" s="22">
        <v>0</v>
      </c>
      <c r="J170" s="22">
        <v>0</v>
      </c>
      <c r="K170" s="22">
        <v>0</v>
      </c>
      <c r="L170" s="22">
        <v>2.8912919525664496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f t="shared" si="36"/>
        <v>2.8912919525664496</v>
      </c>
      <c r="T170" s="22">
        <v>0</v>
      </c>
      <c r="U170" s="22">
        <v>0</v>
      </c>
      <c r="V170" s="25" t="s">
        <v>24</v>
      </c>
    </row>
    <row r="171" spans="1:22" s="6" customFormat="1" ht="94.5" x14ac:dyDescent="0.2">
      <c r="A171" s="9" t="s">
        <v>165</v>
      </c>
      <c r="B171" s="18" t="s">
        <v>468</v>
      </c>
      <c r="C171" s="9" t="s">
        <v>469</v>
      </c>
      <c r="D171" s="8">
        <v>13.555834599001326</v>
      </c>
      <c r="E171" s="22">
        <v>0</v>
      </c>
      <c r="F171" s="22">
        <v>0</v>
      </c>
      <c r="G171" s="22">
        <v>13.555834599001326</v>
      </c>
      <c r="H171" s="22">
        <v>13.555834599001326</v>
      </c>
      <c r="I171" s="22">
        <v>0</v>
      </c>
      <c r="J171" s="22">
        <v>0</v>
      </c>
      <c r="K171" s="22">
        <v>0</v>
      </c>
      <c r="L171" s="22">
        <v>13.555834599001326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f t="shared" si="36"/>
        <v>13.555834599001326</v>
      </c>
      <c r="T171" s="22">
        <v>0</v>
      </c>
      <c r="U171" s="22">
        <v>0</v>
      </c>
      <c r="V171" s="25" t="s">
        <v>24</v>
      </c>
    </row>
    <row r="172" spans="1:22" s="6" customFormat="1" ht="31.5" x14ac:dyDescent="0.2">
      <c r="A172" s="9" t="s">
        <v>166</v>
      </c>
      <c r="B172" s="18" t="s">
        <v>470</v>
      </c>
      <c r="C172" s="9" t="s">
        <v>471</v>
      </c>
      <c r="D172" s="8">
        <v>4.4746184980195061</v>
      </c>
      <c r="E172" s="22">
        <v>0</v>
      </c>
      <c r="F172" s="22">
        <v>0</v>
      </c>
      <c r="G172" s="22">
        <v>4.4746184980195061</v>
      </c>
      <c r="H172" s="22">
        <v>4.4746184980195061</v>
      </c>
      <c r="I172" s="22">
        <v>0</v>
      </c>
      <c r="J172" s="22">
        <v>0</v>
      </c>
      <c r="K172" s="22">
        <v>0</v>
      </c>
      <c r="L172" s="22">
        <v>4.4746184980195061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f t="shared" si="36"/>
        <v>4.4746184980195061</v>
      </c>
      <c r="T172" s="22">
        <v>0</v>
      </c>
      <c r="U172" s="22">
        <v>0</v>
      </c>
      <c r="V172" s="25" t="s">
        <v>24</v>
      </c>
    </row>
    <row r="173" spans="1:22" s="6" customFormat="1" ht="15.75" x14ac:dyDescent="0.2">
      <c r="A173" s="9" t="s">
        <v>167</v>
      </c>
      <c r="B173" s="17" t="s">
        <v>472</v>
      </c>
      <c r="C173" s="9" t="s">
        <v>473</v>
      </c>
      <c r="D173" s="8">
        <v>13.555834599001326</v>
      </c>
      <c r="E173" s="22">
        <v>0</v>
      </c>
      <c r="F173" s="22">
        <v>0</v>
      </c>
      <c r="G173" s="22">
        <v>13.555834599001326</v>
      </c>
      <c r="H173" s="22">
        <v>13.555834599001326</v>
      </c>
      <c r="I173" s="22">
        <v>0</v>
      </c>
      <c r="J173" s="22">
        <v>0</v>
      </c>
      <c r="K173" s="22">
        <v>0</v>
      </c>
      <c r="L173" s="22">
        <v>13.555834599001326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f t="shared" si="36"/>
        <v>13.555834599001326</v>
      </c>
      <c r="T173" s="22">
        <v>0</v>
      </c>
      <c r="U173" s="22">
        <v>0</v>
      </c>
      <c r="V173" s="25" t="s">
        <v>24</v>
      </c>
    </row>
    <row r="174" spans="1:22" s="6" customFormat="1" ht="63" x14ac:dyDescent="0.2">
      <c r="A174" s="9" t="s">
        <v>168</v>
      </c>
      <c r="B174" s="19" t="s">
        <v>474</v>
      </c>
      <c r="C174" s="9" t="s">
        <v>475</v>
      </c>
      <c r="D174" s="8">
        <v>16.164219330000005</v>
      </c>
      <c r="E174" s="22">
        <v>0</v>
      </c>
      <c r="F174" s="22">
        <v>0</v>
      </c>
      <c r="G174" s="22">
        <v>16.164219330000005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f t="shared" si="36"/>
        <v>16.164219330000005</v>
      </c>
      <c r="T174" s="22">
        <v>0</v>
      </c>
      <c r="U174" s="22">
        <v>0</v>
      </c>
      <c r="V174" s="25" t="s">
        <v>24</v>
      </c>
    </row>
    <row r="175" spans="1:22" s="6" customFormat="1" ht="31.5" x14ac:dyDescent="0.2">
      <c r="A175" s="9" t="s">
        <v>169</v>
      </c>
      <c r="B175" s="19" t="s">
        <v>476</v>
      </c>
      <c r="C175" s="9" t="s">
        <v>477</v>
      </c>
      <c r="D175" s="8">
        <v>6.5875870416187059</v>
      </c>
      <c r="E175" s="22">
        <v>0</v>
      </c>
      <c r="F175" s="22">
        <v>0</v>
      </c>
      <c r="G175" s="22">
        <v>6.5875870416187059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f t="shared" si="36"/>
        <v>6.5875870416187059</v>
      </c>
      <c r="T175" s="22">
        <v>0</v>
      </c>
      <c r="U175" s="22">
        <v>0</v>
      </c>
      <c r="V175" s="25" t="s">
        <v>24</v>
      </c>
    </row>
    <row r="176" spans="1:22" s="6" customFormat="1" ht="47.25" x14ac:dyDescent="0.2">
      <c r="A176" s="9" t="s">
        <v>170</v>
      </c>
      <c r="B176" s="18" t="s">
        <v>478</v>
      </c>
      <c r="C176" s="9" t="s">
        <v>479</v>
      </c>
      <c r="D176" s="8">
        <v>16.604013323824923</v>
      </c>
      <c r="E176" s="22">
        <v>0</v>
      </c>
      <c r="F176" s="22">
        <v>0</v>
      </c>
      <c r="G176" s="22">
        <v>16.604013323824923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f t="shared" si="36"/>
        <v>16.604013323824923</v>
      </c>
      <c r="T176" s="22">
        <v>0</v>
      </c>
      <c r="U176" s="22">
        <v>0</v>
      </c>
      <c r="V176" s="25" t="s">
        <v>24</v>
      </c>
    </row>
    <row r="177" spans="1:22" s="6" customFormat="1" ht="47.25" x14ac:dyDescent="0.2">
      <c r="A177" s="9" t="s">
        <v>171</v>
      </c>
      <c r="B177" s="18" t="s">
        <v>480</v>
      </c>
      <c r="C177" s="9" t="s">
        <v>481</v>
      </c>
      <c r="D177" s="8">
        <v>17.786485012370509</v>
      </c>
      <c r="E177" s="22">
        <v>0</v>
      </c>
      <c r="F177" s="22">
        <v>0</v>
      </c>
      <c r="G177" s="22">
        <v>17.786485012370509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f t="shared" si="36"/>
        <v>17.786485012370509</v>
      </c>
      <c r="T177" s="22">
        <v>0</v>
      </c>
      <c r="U177" s="22">
        <v>0</v>
      </c>
      <c r="V177" s="25" t="s">
        <v>24</v>
      </c>
    </row>
    <row r="178" spans="1:22" s="6" customFormat="1" ht="63" x14ac:dyDescent="0.2">
      <c r="A178" s="9" t="s">
        <v>172</v>
      </c>
      <c r="B178" s="18" t="s">
        <v>482</v>
      </c>
      <c r="C178" s="9" t="s">
        <v>483</v>
      </c>
      <c r="D178" s="8">
        <v>16.604013323824923</v>
      </c>
      <c r="E178" s="22">
        <v>0</v>
      </c>
      <c r="F178" s="22">
        <v>0</v>
      </c>
      <c r="G178" s="22">
        <v>16.604013323824923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f t="shared" si="36"/>
        <v>16.604013323824923</v>
      </c>
      <c r="T178" s="22">
        <v>0</v>
      </c>
      <c r="U178" s="22">
        <v>0</v>
      </c>
      <c r="V178" s="25" t="s">
        <v>24</v>
      </c>
    </row>
    <row r="179" spans="1:22" s="6" customFormat="1" ht="47.25" x14ac:dyDescent="0.2">
      <c r="A179" s="9" t="s">
        <v>173</v>
      </c>
      <c r="B179" s="18" t="s">
        <v>484</v>
      </c>
      <c r="C179" s="9" t="s">
        <v>485</v>
      </c>
      <c r="D179" s="8">
        <v>9.4198098783870936</v>
      </c>
      <c r="E179" s="22">
        <v>0</v>
      </c>
      <c r="F179" s="22">
        <v>0</v>
      </c>
      <c r="G179" s="22">
        <v>9.4198098783870936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f t="shared" si="36"/>
        <v>9.4198098783870936</v>
      </c>
      <c r="T179" s="22">
        <v>0</v>
      </c>
      <c r="U179" s="22">
        <v>0</v>
      </c>
      <c r="V179" s="25" t="s">
        <v>24</v>
      </c>
    </row>
    <row r="180" spans="1:22" s="6" customFormat="1" ht="63" x14ac:dyDescent="0.2">
      <c r="A180" s="9" t="s">
        <v>174</v>
      </c>
      <c r="B180" s="20" t="s">
        <v>486</v>
      </c>
      <c r="C180" s="9" t="s">
        <v>487</v>
      </c>
      <c r="D180" s="8">
        <v>12.972090525360121</v>
      </c>
      <c r="E180" s="22">
        <v>0</v>
      </c>
      <c r="F180" s="22">
        <v>0</v>
      </c>
      <c r="G180" s="22">
        <v>12.972090525360121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f t="shared" si="36"/>
        <v>12.972090525360121</v>
      </c>
      <c r="T180" s="22">
        <v>0</v>
      </c>
      <c r="U180" s="22">
        <v>0</v>
      </c>
      <c r="V180" s="25" t="s">
        <v>24</v>
      </c>
    </row>
    <row r="181" spans="1:22" s="6" customFormat="1" ht="47.25" x14ac:dyDescent="0.2">
      <c r="A181" s="9" t="s">
        <v>175</v>
      </c>
      <c r="B181" s="18" t="s">
        <v>488</v>
      </c>
      <c r="C181" s="9"/>
      <c r="D181" s="8">
        <v>6.5875870416187059</v>
      </c>
      <c r="E181" s="22">
        <v>0</v>
      </c>
      <c r="F181" s="22">
        <v>0</v>
      </c>
      <c r="G181" s="22">
        <v>6.5875870416187059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f t="shared" si="36"/>
        <v>6.5875870416187059</v>
      </c>
      <c r="T181" s="22">
        <v>0</v>
      </c>
      <c r="U181" s="22">
        <v>0</v>
      </c>
      <c r="V181" s="25" t="s">
        <v>24</v>
      </c>
    </row>
    <row r="182" spans="1:22" s="6" customFormat="1" ht="63" x14ac:dyDescent="0.2">
      <c r="A182" s="9" t="s">
        <v>176</v>
      </c>
      <c r="B182" s="18" t="s">
        <v>489</v>
      </c>
      <c r="C182" s="9" t="s">
        <v>490</v>
      </c>
      <c r="D182" s="8">
        <v>12.972090525360121</v>
      </c>
      <c r="E182" s="22">
        <v>0</v>
      </c>
      <c r="F182" s="22">
        <v>0</v>
      </c>
      <c r="G182" s="22">
        <v>12.972090525360121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f t="shared" si="36"/>
        <v>12.972090525360121</v>
      </c>
      <c r="T182" s="22">
        <v>0</v>
      </c>
      <c r="U182" s="22">
        <v>0</v>
      </c>
      <c r="V182" s="25" t="s">
        <v>24</v>
      </c>
    </row>
    <row r="183" spans="1:22" s="6" customFormat="1" ht="47.25" x14ac:dyDescent="0.2">
      <c r="A183" s="9" t="s">
        <v>177</v>
      </c>
      <c r="B183" s="21" t="s">
        <v>491</v>
      </c>
      <c r="C183" s="9" t="s">
        <v>492</v>
      </c>
      <c r="D183" s="8">
        <v>3.2354933754910276</v>
      </c>
      <c r="E183" s="22">
        <v>0</v>
      </c>
      <c r="F183" s="22">
        <v>0</v>
      </c>
      <c r="G183" s="22">
        <v>3.2354933754910276</v>
      </c>
      <c r="H183" s="22">
        <v>3.2354933754910276</v>
      </c>
      <c r="I183" s="22">
        <v>0</v>
      </c>
      <c r="J183" s="22">
        <v>0</v>
      </c>
      <c r="K183" s="22">
        <v>0</v>
      </c>
      <c r="L183" s="22">
        <v>3.2354933754910276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f t="shared" si="36"/>
        <v>3.2354933754910276</v>
      </c>
      <c r="T183" s="22">
        <v>0</v>
      </c>
      <c r="U183" s="22">
        <v>0</v>
      </c>
      <c r="V183" s="25" t="s">
        <v>24</v>
      </c>
    </row>
    <row r="184" spans="1:22" s="6" customFormat="1" ht="47.25" x14ac:dyDescent="0.2">
      <c r="A184" s="9" t="s">
        <v>178</v>
      </c>
      <c r="B184" s="21" t="s">
        <v>493</v>
      </c>
      <c r="C184" s="9" t="s">
        <v>494</v>
      </c>
      <c r="D184" s="8">
        <v>17.351193923397044</v>
      </c>
      <c r="E184" s="22">
        <v>0</v>
      </c>
      <c r="F184" s="22">
        <v>0</v>
      </c>
      <c r="G184" s="22">
        <v>17.351193923397044</v>
      </c>
      <c r="H184" s="22">
        <v>17.351193923397044</v>
      </c>
      <c r="I184" s="22">
        <v>0</v>
      </c>
      <c r="J184" s="22">
        <v>0</v>
      </c>
      <c r="K184" s="22">
        <v>0</v>
      </c>
      <c r="L184" s="22">
        <v>17.351193923397044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f t="shared" si="36"/>
        <v>17.351193923397044</v>
      </c>
      <c r="T184" s="22">
        <v>0</v>
      </c>
      <c r="U184" s="22">
        <v>0</v>
      </c>
      <c r="V184" s="25" t="s">
        <v>24</v>
      </c>
    </row>
    <row r="185" spans="1:22" s="6" customFormat="1" ht="47.25" x14ac:dyDescent="0.2">
      <c r="A185" s="9" t="s">
        <v>179</v>
      </c>
      <c r="B185" s="21" t="s">
        <v>495</v>
      </c>
      <c r="C185" s="9" t="s">
        <v>496</v>
      </c>
      <c r="D185" s="8">
        <v>32.35493375491027</v>
      </c>
      <c r="E185" s="22">
        <v>0</v>
      </c>
      <c r="F185" s="22">
        <v>0</v>
      </c>
      <c r="G185" s="22">
        <v>32.35493375491027</v>
      </c>
      <c r="H185" s="22">
        <v>32.35493375491027</v>
      </c>
      <c r="I185" s="22">
        <v>0</v>
      </c>
      <c r="J185" s="22">
        <v>0</v>
      </c>
      <c r="K185" s="22">
        <v>0</v>
      </c>
      <c r="L185" s="22">
        <v>32.35493375491027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f t="shared" si="36"/>
        <v>32.35493375491027</v>
      </c>
      <c r="T185" s="22">
        <v>0</v>
      </c>
      <c r="U185" s="22">
        <v>0</v>
      </c>
      <c r="V185" s="25" t="s">
        <v>24</v>
      </c>
    </row>
    <row r="186" spans="1:22" s="6" customFormat="1" ht="63" x14ac:dyDescent="0.2">
      <c r="A186" s="9" t="s">
        <v>180</v>
      </c>
      <c r="B186" s="18" t="s">
        <v>497</v>
      </c>
      <c r="C186" s="9" t="s">
        <v>498</v>
      </c>
      <c r="D186" s="8">
        <v>17.262025842884132</v>
      </c>
      <c r="E186" s="22">
        <v>0</v>
      </c>
      <c r="F186" s="22">
        <v>0</v>
      </c>
      <c r="G186" s="22">
        <v>17.262025842884132</v>
      </c>
      <c r="H186" s="22">
        <v>17.262025842884132</v>
      </c>
      <c r="I186" s="22">
        <v>0</v>
      </c>
      <c r="J186" s="22">
        <v>0</v>
      </c>
      <c r="K186" s="22">
        <v>0</v>
      </c>
      <c r="L186" s="22">
        <v>17.262025842884132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f t="shared" si="36"/>
        <v>17.262025842884132</v>
      </c>
      <c r="T186" s="22">
        <v>0</v>
      </c>
      <c r="U186" s="22">
        <v>0</v>
      </c>
      <c r="V186" s="25" t="s">
        <v>24</v>
      </c>
    </row>
    <row r="187" spans="1:22" s="6" customFormat="1" ht="63" x14ac:dyDescent="0.2">
      <c r="A187" s="9" t="s">
        <v>181</v>
      </c>
      <c r="B187" s="18" t="s">
        <v>499</v>
      </c>
      <c r="C187" s="9" t="s">
        <v>500</v>
      </c>
      <c r="D187" s="8">
        <v>34.702387846794089</v>
      </c>
      <c r="E187" s="22">
        <v>0</v>
      </c>
      <c r="F187" s="22">
        <v>0</v>
      </c>
      <c r="G187" s="22">
        <v>34.702387846794089</v>
      </c>
      <c r="H187" s="22">
        <v>34.702387846794089</v>
      </c>
      <c r="I187" s="22">
        <v>0</v>
      </c>
      <c r="J187" s="22">
        <v>0</v>
      </c>
      <c r="K187" s="22">
        <v>0</v>
      </c>
      <c r="L187" s="22">
        <v>34.702387846794089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f t="shared" si="36"/>
        <v>34.702387846794089</v>
      </c>
      <c r="T187" s="22">
        <v>0</v>
      </c>
      <c r="U187" s="22">
        <v>0</v>
      </c>
      <c r="V187" s="25" t="s">
        <v>24</v>
      </c>
    </row>
    <row r="188" spans="1:22" s="6" customFormat="1" ht="47.25" x14ac:dyDescent="0.2">
      <c r="A188" s="9" t="s">
        <v>182</v>
      </c>
      <c r="B188" s="18" t="s">
        <v>501</v>
      </c>
      <c r="C188" s="9" t="s">
        <v>502</v>
      </c>
      <c r="D188" s="8">
        <v>18.249925050000005</v>
      </c>
      <c r="E188" s="22">
        <v>0</v>
      </c>
      <c r="F188" s="22">
        <v>0</v>
      </c>
      <c r="G188" s="22">
        <v>18.249925050000005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f t="shared" si="36"/>
        <v>18.249925050000005</v>
      </c>
      <c r="T188" s="22">
        <v>0</v>
      </c>
      <c r="U188" s="22">
        <v>0</v>
      </c>
      <c r="V188" s="25" t="s">
        <v>24</v>
      </c>
    </row>
    <row r="189" spans="1:22" s="6" customFormat="1" ht="47.25" x14ac:dyDescent="0.2">
      <c r="A189" s="9" t="s">
        <v>183</v>
      </c>
      <c r="B189" s="18" t="s">
        <v>503</v>
      </c>
      <c r="C189" s="9" t="s">
        <v>504</v>
      </c>
      <c r="D189" s="8">
        <v>17.21007114622887</v>
      </c>
      <c r="E189" s="22">
        <v>0</v>
      </c>
      <c r="F189" s="22">
        <v>0</v>
      </c>
      <c r="G189" s="22">
        <v>17.21007114622887</v>
      </c>
      <c r="H189" s="22">
        <v>17.21007114622887</v>
      </c>
      <c r="I189" s="22">
        <v>0</v>
      </c>
      <c r="J189" s="22">
        <v>0</v>
      </c>
      <c r="K189" s="22">
        <v>0</v>
      </c>
      <c r="L189" s="22">
        <v>17.21007114622887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f t="shared" si="36"/>
        <v>17.21007114622887</v>
      </c>
      <c r="T189" s="22">
        <v>0</v>
      </c>
      <c r="U189" s="22">
        <v>0</v>
      </c>
      <c r="V189" s="25" t="s">
        <v>24</v>
      </c>
    </row>
    <row r="190" spans="1:22" s="6" customFormat="1" ht="47.25" x14ac:dyDescent="0.2">
      <c r="A190" s="9" t="s">
        <v>184</v>
      </c>
      <c r="B190" s="18" t="s">
        <v>505</v>
      </c>
      <c r="C190" s="9" t="s">
        <v>506</v>
      </c>
      <c r="D190" s="8">
        <v>17.351193923397044</v>
      </c>
      <c r="E190" s="22">
        <v>0</v>
      </c>
      <c r="F190" s="22">
        <v>0</v>
      </c>
      <c r="G190" s="22">
        <v>17.351193923397044</v>
      </c>
      <c r="H190" s="22">
        <v>17.351193923397044</v>
      </c>
      <c r="I190" s="22">
        <v>0</v>
      </c>
      <c r="J190" s="22">
        <v>0</v>
      </c>
      <c r="K190" s="22">
        <v>0</v>
      </c>
      <c r="L190" s="22">
        <v>17.351193923397044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f t="shared" si="36"/>
        <v>17.351193923397044</v>
      </c>
      <c r="T190" s="22">
        <v>0</v>
      </c>
      <c r="U190" s="22">
        <v>0</v>
      </c>
      <c r="V190" s="25" t="s">
        <v>24</v>
      </c>
    </row>
    <row r="191" spans="1:22" s="6" customFormat="1" ht="47.25" x14ac:dyDescent="0.2">
      <c r="A191" s="9" t="s">
        <v>185</v>
      </c>
      <c r="B191" s="18" t="s">
        <v>507</v>
      </c>
      <c r="C191" s="9" t="s">
        <v>508</v>
      </c>
      <c r="D191" s="8">
        <v>11.702848379435633</v>
      </c>
      <c r="E191" s="22">
        <v>0</v>
      </c>
      <c r="F191" s="22">
        <v>0</v>
      </c>
      <c r="G191" s="22">
        <v>11.702848379435633</v>
      </c>
      <c r="H191" s="22">
        <v>11.702848379435633</v>
      </c>
      <c r="I191" s="22">
        <v>0</v>
      </c>
      <c r="J191" s="22">
        <v>0</v>
      </c>
      <c r="K191" s="22">
        <v>0</v>
      </c>
      <c r="L191" s="22">
        <v>11.702848379435633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f t="shared" si="36"/>
        <v>11.702848379435633</v>
      </c>
      <c r="T191" s="22">
        <v>0</v>
      </c>
      <c r="U191" s="22">
        <v>0</v>
      </c>
      <c r="V191" s="25" t="s">
        <v>24</v>
      </c>
    </row>
    <row r="192" spans="1:22" s="6" customFormat="1" ht="47.25" x14ac:dyDescent="0.2">
      <c r="A192" s="9" t="s">
        <v>186</v>
      </c>
      <c r="B192" s="18" t="s">
        <v>509</v>
      </c>
      <c r="C192" s="9" t="s">
        <v>508</v>
      </c>
      <c r="D192" s="8">
        <v>17.351193923397044</v>
      </c>
      <c r="E192" s="22">
        <v>0</v>
      </c>
      <c r="F192" s="22">
        <v>0</v>
      </c>
      <c r="G192" s="22">
        <v>17.351193923397044</v>
      </c>
      <c r="H192" s="22">
        <v>17.351193923397044</v>
      </c>
      <c r="I192" s="22">
        <v>0</v>
      </c>
      <c r="J192" s="22">
        <v>0</v>
      </c>
      <c r="K192" s="22">
        <v>0</v>
      </c>
      <c r="L192" s="22">
        <v>17.351193923397044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f t="shared" si="36"/>
        <v>17.351193923397044</v>
      </c>
      <c r="T192" s="22">
        <v>0</v>
      </c>
      <c r="U192" s="22">
        <v>0</v>
      </c>
      <c r="V192" s="25" t="s">
        <v>24</v>
      </c>
    </row>
    <row r="193" spans="1:22" s="6" customFormat="1" ht="47.25" x14ac:dyDescent="0.2">
      <c r="A193" s="9" t="s">
        <v>187</v>
      </c>
      <c r="B193" s="18" t="s">
        <v>510</v>
      </c>
      <c r="C193" s="9" t="s">
        <v>511</v>
      </c>
      <c r="D193" s="8">
        <v>16.468967604046764</v>
      </c>
      <c r="E193" s="22">
        <v>0</v>
      </c>
      <c r="F193" s="22">
        <v>0</v>
      </c>
      <c r="G193" s="22">
        <v>16.468967604046764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f t="shared" si="36"/>
        <v>16.468967604046764</v>
      </c>
      <c r="T193" s="22">
        <v>0</v>
      </c>
      <c r="U193" s="22">
        <v>0</v>
      </c>
      <c r="V193" s="25" t="s">
        <v>24</v>
      </c>
    </row>
    <row r="194" spans="1:22" s="6" customFormat="1" ht="63" x14ac:dyDescent="0.2">
      <c r="A194" s="9" t="s">
        <v>188</v>
      </c>
      <c r="B194" s="18" t="s">
        <v>512</v>
      </c>
      <c r="C194" s="9" t="s">
        <v>513</v>
      </c>
      <c r="D194" s="8">
        <v>16.604013323824923</v>
      </c>
      <c r="E194" s="22">
        <v>0</v>
      </c>
      <c r="F194" s="22">
        <v>0</v>
      </c>
      <c r="G194" s="22">
        <v>16.604013323824923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f t="shared" si="36"/>
        <v>16.604013323824923</v>
      </c>
      <c r="T194" s="22">
        <v>0</v>
      </c>
      <c r="U194" s="22">
        <v>0</v>
      </c>
      <c r="V194" s="25" t="s">
        <v>24</v>
      </c>
    </row>
    <row r="195" spans="1:22" s="6" customFormat="1" ht="47.25" x14ac:dyDescent="0.2">
      <c r="A195" s="9" t="s">
        <v>189</v>
      </c>
      <c r="B195" s="18" t="s">
        <v>514</v>
      </c>
      <c r="C195" s="9"/>
      <c r="D195" s="8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f t="shared" si="36"/>
        <v>0</v>
      </c>
      <c r="T195" s="22">
        <v>0</v>
      </c>
      <c r="U195" s="22">
        <v>0</v>
      </c>
      <c r="V195" s="25" t="s">
        <v>24</v>
      </c>
    </row>
    <row r="196" spans="1:22" s="6" customFormat="1" ht="47.25" x14ac:dyDescent="0.2">
      <c r="A196" s="9" t="s">
        <v>515</v>
      </c>
      <c r="B196" s="14" t="s">
        <v>516</v>
      </c>
      <c r="C196" s="9"/>
      <c r="D196" s="8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f t="shared" si="36"/>
        <v>0</v>
      </c>
      <c r="T196" s="22">
        <v>0</v>
      </c>
      <c r="U196" s="22">
        <v>0</v>
      </c>
      <c r="V196" s="25" t="s">
        <v>24</v>
      </c>
    </row>
    <row r="197" spans="1:22" s="6" customFormat="1" ht="47.25" x14ac:dyDescent="0.2">
      <c r="A197" s="9" t="s">
        <v>517</v>
      </c>
      <c r="B197" s="14" t="s">
        <v>518</v>
      </c>
      <c r="C197" s="9"/>
      <c r="D197" s="8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f t="shared" si="36"/>
        <v>0</v>
      </c>
      <c r="T197" s="22">
        <v>0</v>
      </c>
      <c r="U197" s="22">
        <v>0</v>
      </c>
      <c r="V197" s="25" t="s">
        <v>24</v>
      </c>
    </row>
    <row r="198" spans="1:22" s="6" customFormat="1" ht="15.75" x14ac:dyDescent="0.2">
      <c r="A198" s="9" t="s">
        <v>519</v>
      </c>
      <c r="B198" s="17" t="s">
        <v>520</v>
      </c>
      <c r="C198" s="9" t="s">
        <v>521</v>
      </c>
      <c r="D198" s="8">
        <v>9.0847838243485484</v>
      </c>
      <c r="E198" s="22">
        <v>0</v>
      </c>
      <c r="F198" s="22">
        <v>0</v>
      </c>
      <c r="G198" s="22">
        <v>9.0847838243485484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f t="shared" si="36"/>
        <v>9.0847838243485484</v>
      </c>
      <c r="T198" s="22">
        <v>0</v>
      </c>
      <c r="U198" s="22">
        <v>0</v>
      </c>
      <c r="V198" s="25" t="s">
        <v>24</v>
      </c>
    </row>
    <row r="199" spans="1:22" s="6" customFormat="1" ht="15.75" x14ac:dyDescent="0.2">
      <c r="A199" s="9" t="s">
        <v>522</v>
      </c>
      <c r="B199" s="17" t="s">
        <v>523</v>
      </c>
      <c r="C199" s="9" t="s">
        <v>524</v>
      </c>
      <c r="D199" s="8">
        <v>118.63916490768302</v>
      </c>
      <c r="E199" s="22">
        <v>0</v>
      </c>
      <c r="F199" s="22">
        <v>0</v>
      </c>
      <c r="G199" s="22">
        <v>118.63916490768302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f t="shared" si="36"/>
        <v>118.63916490768302</v>
      </c>
      <c r="T199" s="22">
        <v>0</v>
      </c>
      <c r="U199" s="22">
        <v>0</v>
      </c>
      <c r="V199" s="25" t="s">
        <v>24</v>
      </c>
    </row>
    <row r="200" spans="1:22" s="6" customFormat="1" ht="47.25" x14ac:dyDescent="0.2">
      <c r="A200" s="9" t="s">
        <v>525</v>
      </c>
      <c r="B200" s="19" t="s">
        <v>526</v>
      </c>
      <c r="C200" s="9" t="s">
        <v>527</v>
      </c>
      <c r="D200" s="8">
        <v>12.366149213880002</v>
      </c>
      <c r="E200" s="22">
        <v>0</v>
      </c>
      <c r="F200" s="22">
        <v>0</v>
      </c>
      <c r="G200" s="22">
        <v>12.366149213880002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f t="shared" si="36"/>
        <v>12.366149213880002</v>
      </c>
      <c r="T200" s="22">
        <v>0</v>
      </c>
      <c r="U200" s="22">
        <v>0</v>
      </c>
      <c r="V200" s="25" t="s">
        <v>24</v>
      </c>
    </row>
    <row r="201" spans="1:22" s="6" customFormat="1" ht="126" x14ac:dyDescent="0.2">
      <c r="A201" s="9" t="s">
        <v>528</v>
      </c>
      <c r="B201" s="19" t="s">
        <v>529</v>
      </c>
      <c r="C201" s="9" t="s">
        <v>530</v>
      </c>
      <c r="D201" s="8">
        <v>7.4592564329204691</v>
      </c>
      <c r="E201" s="22">
        <v>0</v>
      </c>
      <c r="F201" s="22">
        <v>0</v>
      </c>
      <c r="G201" s="22">
        <v>7.4592564329204691</v>
      </c>
      <c r="H201" s="22">
        <v>7.4592564329204691</v>
      </c>
      <c r="I201" s="22">
        <v>0</v>
      </c>
      <c r="J201" s="22">
        <v>7.4592564329204691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f t="shared" si="36"/>
        <v>7.4592564329204691</v>
      </c>
      <c r="T201" s="22">
        <v>-7.4592564329204691</v>
      </c>
      <c r="U201" s="22">
        <v>-100</v>
      </c>
      <c r="V201" s="25" t="s">
        <v>579</v>
      </c>
    </row>
    <row r="202" spans="1:22" s="6" customFormat="1" ht="126" x14ac:dyDescent="0.2">
      <c r="A202" s="9" t="s">
        <v>531</v>
      </c>
      <c r="B202" s="18" t="s">
        <v>532</v>
      </c>
      <c r="C202" s="9" t="s">
        <v>533</v>
      </c>
      <c r="D202" s="8">
        <v>16.768171858504932</v>
      </c>
      <c r="E202" s="22">
        <v>0</v>
      </c>
      <c r="F202" s="22">
        <v>0</v>
      </c>
      <c r="G202" s="22">
        <v>16.768171858504932</v>
      </c>
      <c r="H202" s="22">
        <v>16.768171858504932</v>
      </c>
      <c r="I202" s="22">
        <v>0</v>
      </c>
      <c r="J202" s="22">
        <v>16.768171858504932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f t="shared" si="36"/>
        <v>16.768171858504932</v>
      </c>
      <c r="T202" s="22">
        <v>-16.768171858504932</v>
      </c>
      <c r="U202" s="22">
        <v>-100</v>
      </c>
      <c r="V202" s="25" t="s">
        <v>579</v>
      </c>
    </row>
    <row r="203" spans="1:22" s="6" customFormat="1" ht="47.25" x14ac:dyDescent="0.2">
      <c r="A203" s="9" t="s">
        <v>534</v>
      </c>
      <c r="B203" s="18" t="s">
        <v>535</v>
      </c>
      <c r="C203" s="9" t="s">
        <v>536</v>
      </c>
      <c r="D203" s="8">
        <v>42.581767979520009</v>
      </c>
      <c r="E203" s="22">
        <v>10.347988019999999</v>
      </c>
      <c r="F203" s="22">
        <v>0</v>
      </c>
      <c r="G203" s="22">
        <v>32.233779959520007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f t="shared" si="36"/>
        <v>32.233779959520007</v>
      </c>
      <c r="T203" s="22">
        <v>0</v>
      </c>
      <c r="U203" s="22">
        <v>0</v>
      </c>
      <c r="V203" s="25" t="s">
        <v>24</v>
      </c>
    </row>
    <row r="204" spans="1:22" s="6" customFormat="1" ht="31.5" x14ac:dyDescent="0.2">
      <c r="A204" s="9" t="s">
        <v>537</v>
      </c>
      <c r="B204" s="18" t="s">
        <v>538</v>
      </c>
      <c r="C204" s="9" t="s">
        <v>539</v>
      </c>
      <c r="D204" s="8">
        <v>1.979185047447362</v>
      </c>
      <c r="E204" s="22">
        <v>0</v>
      </c>
      <c r="F204" s="22">
        <v>0</v>
      </c>
      <c r="G204" s="22">
        <v>1.979185047447362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f t="shared" si="36"/>
        <v>1.979185047447362</v>
      </c>
      <c r="T204" s="22">
        <v>0</v>
      </c>
      <c r="U204" s="22">
        <v>0</v>
      </c>
      <c r="V204" s="25" t="s">
        <v>24</v>
      </c>
    </row>
    <row r="205" spans="1:22" s="6" customFormat="1" ht="31.5" x14ac:dyDescent="0.2">
      <c r="A205" s="9" t="s">
        <v>540</v>
      </c>
      <c r="B205" s="18" t="s">
        <v>541</v>
      </c>
      <c r="C205" s="9" t="s">
        <v>542</v>
      </c>
      <c r="D205" s="8">
        <v>14.219196546519722</v>
      </c>
      <c r="E205" s="22">
        <v>0</v>
      </c>
      <c r="F205" s="22">
        <v>0</v>
      </c>
      <c r="G205" s="22">
        <v>14.219196546519722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f t="shared" si="36"/>
        <v>14.219196546519722</v>
      </c>
      <c r="T205" s="22">
        <v>0</v>
      </c>
      <c r="U205" s="22">
        <v>0</v>
      </c>
      <c r="V205" s="25" t="s">
        <v>24</v>
      </c>
    </row>
    <row r="206" spans="1:22" s="6" customFormat="1" ht="126" x14ac:dyDescent="0.25">
      <c r="A206" s="9" t="s">
        <v>543</v>
      </c>
      <c r="B206" s="18" t="s">
        <v>544</v>
      </c>
      <c r="C206" s="33" t="s">
        <v>545</v>
      </c>
      <c r="D206" s="8">
        <v>19.936558102532889</v>
      </c>
      <c r="E206" s="22">
        <v>0</v>
      </c>
      <c r="F206" s="22">
        <v>0</v>
      </c>
      <c r="G206" s="22">
        <v>19.936558102532889</v>
      </c>
      <c r="H206" s="22">
        <v>19.936558102532889</v>
      </c>
      <c r="I206" s="22">
        <v>0</v>
      </c>
      <c r="J206" s="22">
        <v>19.936558102532889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f t="shared" si="36"/>
        <v>19.936558102532889</v>
      </c>
      <c r="T206" s="22">
        <v>-19.936558102532889</v>
      </c>
      <c r="U206" s="22">
        <v>-100</v>
      </c>
      <c r="V206" s="25" t="s">
        <v>579</v>
      </c>
    </row>
    <row r="207" spans="1:22" s="6" customFormat="1" ht="47.25" x14ac:dyDescent="0.2">
      <c r="A207" s="9" t="s">
        <v>546</v>
      </c>
      <c r="B207" s="18" t="s">
        <v>547</v>
      </c>
      <c r="C207" s="9" t="s">
        <v>548</v>
      </c>
      <c r="D207" s="8">
        <v>20.334391860802324</v>
      </c>
      <c r="E207" s="22">
        <v>0</v>
      </c>
      <c r="F207" s="22">
        <v>0</v>
      </c>
      <c r="G207" s="22">
        <v>20.334391860802324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f t="shared" si="36"/>
        <v>20.334391860802324</v>
      </c>
      <c r="T207" s="22">
        <v>0</v>
      </c>
      <c r="U207" s="22">
        <v>0</v>
      </c>
      <c r="V207" s="25" t="s">
        <v>24</v>
      </c>
    </row>
    <row r="208" spans="1:22" s="6" customFormat="1" ht="47.25" x14ac:dyDescent="0.2">
      <c r="A208" s="9" t="s">
        <v>549</v>
      </c>
      <c r="B208" s="18" t="s">
        <v>550</v>
      </c>
      <c r="C208" s="9" t="s">
        <v>551</v>
      </c>
      <c r="D208" s="8">
        <v>11.785625164014322</v>
      </c>
      <c r="E208" s="22">
        <v>0</v>
      </c>
      <c r="F208" s="22">
        <v>0</v>
      </c>
      <c r="G208" s="22">
        <v>11.785625164014322</v>
      </c>
      <c r="H208" s="22">
        <v>11.785625164014341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11.785625164014341</v>
      </c>
      <c r="Q208" s="22">
        <v>0</v>
      </c>
      <c r="R208" s="22">
        <v>0</v>
      </c>
      <c r="S208" s="22">
        <f t="shared" si="36"/>
        <v>11.785625164014322</v>
      </c>
      <c r="T208" s="22">
        <v>0</v>
      </c>
      <c r="U208" s="22">
        <v>0</v>
      </c>
      <c r="V208" s="25" t="s">
        <v>24</v>
      </c>
    </row>
    <row r="209" spans="1:22" s="6" customFormat="1" ht="47.25" x14ac:dyDescent="0.2">
      <c r="A209" s="9" t="s">
        <v>552</v>
      </c>
      <c r="B209" s="18" t="s">
        <v>553</v>
      </c>
      <c r="C209" s="9" t="s">
        <v>554</v>
      </c>
      <c r="D209" s="8">
        <v>21.249439494538429</v>
      </c>
      <c r="E209" s="22">
        <v>0</v>
      </c>
      <c r="F209" s="22">
        <v>0</v>
      </c>
      <c r="G209" s="22">
        <v>21.249439494538429</v>
      </c>
      <c r="H209" s="22">
        <v>21.249439494538429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21.249439494538429</v>
      </c>
      <c r="Q209" s="22">
        <v>0</v>
      </c>
      <c r="R209" s="22">
        <v>0</v>
      </c>
      <c r="S209" s="22">
        <f t="shared" ref="S209:S217" si="38">G209-I209</f>
        <v>21.249439494538429</v>
      </c>
      <c r="T209" s="22">
        <v>0</v>
      </c>
      <c r="U209" s="22">
        <v>0</v>
      </c>
      <c r="V209" s="25" t="s">
        <v>24</v>
      </c>
    </row>
    <row r="210" spans="1:22" s="6" customFormat="1" ht="47.25" x14ac:dyDescent="0.2">
      <c r="A210" s="9" t="s">
        <v>555</v>
      </c>
      <c r="B210" s="18" t="s">
        <v>556</v>
      </c>
      <c r="C210" s="9" t="s">
        <v>557</v>
      </c>
      <c r="D210" s="8">
        <v>1.5144862608681406</v>
      </c>
      <c r="E210" s="22">
        <v>0</v>
      </c>
      <c r="F210" s="22">
        <v>0</v>
      </c>
      <c r="G210" s="22">
        <v>1.5144862608681406</v>
      </c>
      <c r="H210" s="22">
        <v>1.5144862608681406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1.5144862608681406</v>
      </c>
      <c r="O210" s="22">
        <v>0</v>
      </c>
      <c r="P210" s="22">
        <v>0</v>
      </c>
      <c r="Q210" s="22">
        <v>0</v>
      </c>
      <c r="R210" s="22">
        <v>0</v>
      </c>
      <c r="S210" s="22">
        <f t="shared" si="38"/>
        <v>1.5144862608681406</v>
      </c>
      <c r="T210" s="22">
        <v>0</v>
      </c>
      <c r="U210" s="22">
        <v>0</v>
      </c>
      <c r="V210" s="25" t="s">
        <v>24</v>
      </c>
    </row>
    <row r="211" spans="1:22" s="5" customFormat="1" ht="126" x14ac:dyDescent="0.2">
      <c r="A211" s="9" t="s">
        <v>558</v>
      </c>
      <c r="B211" s="18" t="s">
        <v>559</v>
      </c>
      <c r="C211" s="9" t="s">
        <v>560</v>
      </c>
      <c r="D211" s="8">
        <v>17.351193923397044</v>
      </c>
      <c r="E211" s="22">
        <v>0</v>
      </c>
      <c r="F211" s="22">
        <v>0</v>
      </c>
      <c r="G211" s="22">
        <v>17.351193923397044</v>
      </c>
      <c r="H211" s="22">
        <v>17.351193923397044</v>
      </c>
      <c r="I211" s="22">
        <v>0</v>
      </c>
      <c r="J211" s="22">
        <v>17.351193923397044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f t="shared" si="38"/>
        <v>17.351193923397044</v>
      </c>
      <c r="T211" s="22">
        <v>-17.351193923397044</v>
      </c>
      <c r="U211" s="22">
        <v>-100</v>
      </c>
      <c r="V211" s="25" t="s">
        <v>579</v>
      </c>
    </row>
    <row r="212" spans="1:22" s="5" customFormat="1" ht="31.5" x14ac:dyDescent="0.2">
      <c r="A212" s="9" t="s">
        <v>561</v>
      </c>
      <c r="B212" s="18" t="s">
        <v>562</v>
      </c>
      <c r="C212" s="9" t="s">
        <v>563</v>
      </c>
      <c r="D212" s="8">
        <v>114.49226278333313</v>
      </c>
      <c r="E212" s="22">
        <v>0</v>
      </c>
      <c r="F212" s="22">
        <v>0</v>
      </c>
      <c r="G212" s="22">
        <v>114.49226278333313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f t="shared" si="38"/>
        <v>114.49226278333313</v>
      </c>
      <c r="T212" s="22">
        <v>0</v>
      </c>
      <c r="U212" s="22">
        <v>0</v>
      </c>
      <c r="V212" s="25" t="s">
        <v>24</v>
      </c>
    </row>
    <row r="213" spans="1:22" s="6" customFormat="1" ht="47.25" x14ac:dyDescent="0.2">
      <c r="A213" s="9" t="s">
        <v>564</v>
      </c>
      <c r="B213" s="18" t="s">
        <v>565</v>
      </c>
      <c r="C213" s="9" t="s">
        <v>566</v>
      </c>
      <c r="D213" s="8">
        <v>20.005659089435255</v>
      </c>
      <c r="E213" s="22">
        <v>0</v>
      </c>
      <c r="F213" s="22">
        <v>0</v>
      </c>
      <c r="G213" s="22">
        <v>20.005659089435255</v>
      </c>
      <c r="H213" s="22">
        <v>20.005659089435255</v>
      </c>
      <c r="I213" s="22">
        <v>0</v>
      </c>
      <c r="J213" s="22">
        <v>20.005659089435255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f t="shared" si="38"/>
        <v>20.005659089435255</v>
      </c>
      <c r="T213" s="22">
        <v>-20.005659089435255</v>
      </c>
      <c r="U213" s="22">
        <v>-100</v>
      </c>
      <c r="V213" s="34" t="s">
        <v>580</v>
      </c>
    </row>
    <row r="214" spans="1:22" s="6" customFormat="1" ht="31.5" x14ac:dyDescent="0.2">
      <c r="A214" s="9" t="s">
        <v>567</v>
      </c>
      <c r="B214" s="18" t="s">
        <v>568</v>
      </c>
      <c r="C214" s="9" t="s">
        <v>569</v>
      </c>
      <c r="D214" s="8">
        <v>122.65183792602905</v>
      </c>
      <c r="E214" s="22">
        <v>0</v>
      </c>
      <c r="F214" s="22">
        <v>0</v>
      </c>
      <c r="G214" s="22">
        <v>122.65183792602905</v>
      </c>
      <c r="H214" s="22">
        <v>122.65183792602905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122.65183792602905</v>
      </c>
      <c r="Q214" s="22">
        <v>0</v>
      </c>
      <c r="R214" s="22">
        <v>0</v>
      </c>
      <c r="S214" s="22">
        <f t="shared" si="38"/>
        <v>122.65183792602905</v>
      </c>
      <c r="T214" s="22">
        <v>0</v>
      </c>
      <c r="U214" s="22">
        <v>0</v>
      </c>
      <c r="V214" s="25" t="s">
        <v>24</v>
      </c>
    </row>
    <row r="215" spans="1:22" s="5" customFormat="1" ht="78.75" x14ac:dyDescent="0.2">
      <c r="A215" s="9" t="s">
        <v>570</v>
      </c>
      <c r="B215" s="18" t="s">
        <v>571</v>
      </c>
      <c r="C215" s="9" t="s">
        <v>572</v>
      </c>
      <c r="D215" s="8">
        <v>62.318573413712969</v>
      </c>
      <c r="E215" s="22">
        <v>4.7631750084745761</v>
      </c>
      <c r="F215" s="22">
        <v>0</v>
      </c>
      <c r="G215" s="22">
        <v>57.555398405238392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f t="shared" si="38"/>
        <v>57.555398405238392</v>
      </c>
      <c r="T215" s="22">
        <v>0</v>
      </c>
      <c r="U215" s="22">
        <v>0</v>
      </c>
      <c r="V215" s="25" t="s">
        <v>24</v>
      </c>
    </row>
    <row r="216" spans="1:22" s="6" customFormat="1" ht="78.75" x14ac:dyDescent="0.2">
      <c r="A216" s="9" t="s">
        <v>573</v>
      </c>
      <c r="B216" s="18" t="s">
        <v>574</v>
      </c>
      <c r="C216" s="9" t="s">
        <v>575</v>
      </c>
      <c r="D216" s="53">
        <v>19.144171377450004</v>
      </c>
      <c r="E216" s="23">
        <v>10.972379220000001</v>
      </c>
      <c r="F216" s="23">
        <v>0</v>
      </c>
      <c r="G216" s="23">
        <v>8.1717921574500032</v>
      </c>
      <c r="H216" s="23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3">
        <v>0</v>
      </c>
      <c r="R216" s="23">
        <v>0</v>
      </c>
      <c r="S216" s="22">
        <f t="shared" si="38"/>
        <v>8.1717921574500032</v>
      </c>
      <c r="T216" s="22">
        <v>0</v>
      </c>
      <c r="U216" s="22">
        <v>0</v>
      </c>
      <c r="V216" s="54" t="s">
        <v>24</v>
      </c>
    </row>
    <row r="217" spans="1:22" s="6" customFormat="1" ht="47.25" x14ac:dyDescent="0.2">
      <c r="A217" s="9" t="s">
        <v>576</v>
      </c>
      <c r="B217" s="16" t="s">
        <v>577</v>
      </c>
      <c r="C217" s="11" t="s">
        <v>578</v>
      </c>
      <c r="D217" s="32">
        <v>38.135593220338983</v>
      </c>
      <c r="E217" s="51">
        <v>0.39748507999999916</v>
      </c>
      <c r="F217" s="51">
        <v>0</v>
      </c>
      <c r="G217" s="51">
        <v>37.73810814033898</v>
      </c>
      <c r="H217" s="51">
        <v>12.711864406779661</v>
      </c>
      <c r="I217" s="52">
        <f>K217+M217</f>
        <v>1.2987500999999999</v>
      </c>
      <c r="J217" s="46">
        <v>3.1779661016949152</v>
      </c>
      <c r="K217" s="46">
        <v>0.73541968999999996</v>
      </c>
      <c r="L217" s="46">
        <v>3.1779661016949152</v>
      </c>
      <c r="M217" s="46">
        <f>563330.41/1000000</f>
        <v>0.56333041000000006</v>
      </c>
      <c r="N217" s="46">
        <v>3.1779661016949152</v>
      </c>
      <c r="O217" s="46">
        <v>0</v>
      </c>
      <c r="P217" s="49">
        <v>3.1779661016949152</v>
      </c>
      <c r="Q217" s="51">
        <v>0</v>
      </c>
      <c r="R217" s="51">
        <v>0</v>
      </c>
      <c r="S217" s="50">
        <f t="shared" si="38"/>
        <v>36.439358040338981</v>
      </c>
      <c r="T217" s="22">
        <f>(K217+M217)-(J217+L217)</f>
        <v>-5.057182103389831</v>
      </c>
      <c r="U217" s="22">
        <f t="shared" ref="U217" si="39">T217/(J217+L217)*100</f>
        <v>-79.566331760000011</v>
      </c>
      <c r="V217" s="55" t="s">
        <v>580</v>
      </c>
    </row>
    <row r="218" spans="1:22" s="6" customFormat="1" ht="47.25" hidden="1" outlineLevel="1" x14ac:dyDescent="0.2">
      <c r="A218" s="9" t="s">
        <v>190</v>
      </c>
      <c r="B218" s="16" t="s">
        <v>191</v>
      </c>
      <c r="C218" s="9" t="s">
        <v>23</v>
      </c>
      <c r="D218" s="45" t="s">
        <v>24</v>
      </c>
      <c r="E218" s="45" t="s">
        <v>24</v>
      </c>
      <c r="F218" s="45" t="s">
        <v>24</v>
      </c>
      <c r="G218" s="45" t="s">
        <v>24</v>
      </c>
      <c r="H218" s="45" t="s">
        <v>24</v>
      </c>
      <c r="I218" s="45" t="s">
        <v>24</v>
      </c>
      <c r="J218" s="45" t="s">
        <v>24</v>
      </c>
      <c r="K218" s="45" t="s">
        <v>24</v>
      </c>
      <c r="L218" s="45" t="s">
        <v>24</v>
      </c>
      <c r="M218" s="45" t="s">
        <v>24</v>
      </c>
      <c r="N218" s="45" t="s">
        <v>24</v>
      </c>
      <c r="O218" s="45" t="s">
        <v>24</v>
      </c>
      <c r="P218" s="45" t="s">
        <v>24</v>
      </c>
      <c r="Q218" s="45" t="s">
        <v>24</v>
      </c>
      <c r="R218" s="45" t="s">
        <v>24</v>
      </c>
      <c r="S218" s="22" t="s">
        <v>24</v>
      </c>
      <c r="T218" s="22" t="s">
        <v>24</v>
      </c>
      <c r="U218" s="22" t="s">
        <v>24</v>
      </c>
      <c r="V218" s="45" t="s">
        <v>24</v>
      </c>
    </row>
    <row r="219" spans="1:22" s="6" customFormat="1" ht="31.5" hidden="1" outlineLevel="1" x14ac:dyDescent="0.2">
      <c r="A219" s="9" t="s">
        <v>192</v>
      </c>
      <c r="B219" s="16" t="s">
        <v>193</v>
      </c>
      <c r="C219" s="9" t="s">
        <v>23</v>
      </c>
      <c r="D219" s="22" t="s">
        <v>24</v>
      </c>
      <c r="E219" s="22" t="s">
        <v>24</v>
      </c>
      <c r="F219" s="22" t="s">
        <v>24</v>
      </c>
      <c r="G219" s="22" t="s">
        <v>24</v>
      </c>
      <c r="H219" s="22" t="s">
        <v>24</v>
      </c>
      <c r="I219" s="22" t="s">
        <v>24</v>
      </c>
      <c r="J219" s="22" t="s">
        <v>24</v>
      </c>
      <c r="K219" s="22" t="s">
        <v>24</v>
      </c>
      <c r="L219" s="22" t="s">
        <v>24</v>
      </c>
      <c r="M219" s="22" t="s">
        <v>24</v>
      </c>
      <c r="N219" s="22" t="s">
        <v>24</v>
      </c>
      <c r="O219" s="22" t="s">
        <v>24</v>
      </c>
      <c r="P219" s="22" t="s">
        <v>24</v>
      </c>
      <c r="Q219" s="22" t="s">
        <v>24</v>
      </c>
      <c r="R219" s="22" t="s">
        <v>24</v>
      </c>
      <c r="S219" s="22" t="s">
        <v>24</v>
      </c>
      <c r="T219" s="22" t="s">
        <v>24</v>
      </c>
      <c r="U219" s="22" t="s">
        <v>24</v>
      </c>
      <c r="V219" s="22" t="s">
        <v>24</v>
      </c>
    </row>
    <row r="220" spans="1:22" collapsed="1" x14ac:dyDescent="0.2">
      <c r="F220" s="28"/>
    </row>
    <row r="221" spans="1:22" x14ac:dyDescent="0.2">
      <c r="F221" s="28"/>
    </row>
    <row r="222" spans="1:22" x14ac:dyDescent="0.2">
      <c r="F222" s="28"/>
    </row>
    <row r="223" spans="1:22" x14ac:dyDescent="0.2">
      <c r="F223" s="28"/>
    </row>
    <row r="224" spans="1:22" x14ac:dyDescent="0.2">
      <c r="F224" s="28"/>
    </row>
    <row r="225" spans="6:6" x14ac:dyDescent="0.2">
      <c r="F225" s="28"/>
    </row>
    <row r="226" spans="6:6" x14ac:dyDescent="0.2">
      <c r="F226" s="28"/>
    </row>
    <row r="227" spans="6:6" x14ac:dyDescent="0.2">
      <c r="F227" s="28"/>
    </row>
    <row r="228" spans="6:6" x14ac:dyDescent="0.2">
      <c r="F228" s="28"/>
    </row>
    <row r="229" spans="6:6" x14ac:dyDescent="0.2">
      <c r="F229" s="28"/>
    </row>
    <row r="230" spans="6:6" x14ac:dyDescent="0.2">
      <c r="F230" s="28"/>
    </row>
    <row r="231" spans="6:6" x14ac:dyDescent="0.2">
      <c r="F231" s="28"/>
    </row>
    <row r="232" spans="6:6" x14ac:dyDescent="0.2">
      <c r="F232" s="28"/>
    </row>
    <row r="233" spans="6:6" x14ac:dyDescent="0.2">
      <c r="F233" s="28"/>
    </row>
    <row r="234" spans="6:6" x14ac:dyDescent="0.2">
      <c r="F234" s="28"/>
    </row>
    <row r="235" spans="6:6" x14ac:dyDescent="0.2">
      <c r="F235" s="28"/>
    </row>
    <row r="236" spans="6:6" x14ac:dyDescent="0.2">
      <c r="F236" s="28"/>
    </row>
    <row r="237" spans="6:6" x14ac:dyDescent="0.2">
      <c r="F237" s="28"/>
    </row>
    <row r="238" spans="6:6" x14ac:dyDescent="0.2">
      <c r="F238" s="28"/>
    </row>
    <row r="239" spans="6:6" x14ac:dyDescent="0.2">
      <c r="F239" s="28"/>
    </row>
    <row r="240" spans="6:6" x14ac:dyDescent="0.2">
      <c r="F240" s="28"/>
    </row>
    <row r="241" spans="6:6" x14ac:dyDescent="0.2">
      <c r="F241" s="28"/>
    </row>
    <row r="242" spans="6:6" x14ac:dyDescent="0.2">
      <c r="F242" s="28"/>
    </row>
    <row r="243" spans="6:6" x14ac:dyDescent="0.2">
      <c r="F243" s="28"/>
    </row>
    <row r="244" spans="6:6" x14ac:dyDescent="0.2">
      <c r="F244" s="28"/>
    </row>
    <row r="245" spans="6:6" x14ac:dyDescent="0.2">
      <c r="F245" s="28"/>
    </row>
  </sheetData>
  <mergeCells count="24">
    <mergeCell ref="T12:U13"/>
    <mergeCell ref="V12:V14"/>
    <mergeCell ref="H13:I13"/>
    <mergeCell ref="D12:D14"/>
    <mergeCell ref="E12:E14"/>
    <mergeCell ref="F12:G13"/>
    <mergeCell ref="H12:Q12"/>
    <mergeCell ref="R12:S13"/>
    <mergeCell ref="J13:K13"/>
    <mergeCell ref="L13:M13"/>
    <mergeCell ref="A7:V7"/>
    <mergeCell ref="T1:V1"/>
    <mergeCell ref="T2:V2"/>
    <mergeCell ref="T3:V3"/>
    <mergeCell ref="A5:V5"/>
    <mergeCell ref="A6:V6"/>
    <mergeCell ref="N13:O13"/>
    <mergeCell ref="P13:Q13"/>
    <mergeCell ref="A8:V8"/>
    <mergeCell ref="A9:V9"/>
    <mergeCell ref="A10:V10"/>
    <mergeCell ref="A12:A14"/>
    <mergeCell ref="B12:B14"/>
    <mergeCell ref="C12:C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Арутюнова Людмила Викторовна</dc:creator>
  <cp:lastModifiedBy>Попова Наталья Николаевна</cp:lastModifiedBy>
  <dcterms:created xsi:type="dcterms:W3CDTF">2019-02-15T06:53:29Z</dcterms:created>
  <dcterms:modified xsi:type="dcterms:W3CDTF">2019-08-06T10:33:11Z</dcterms:modified>
</cp:coreProperties>
</file>